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rave\Downloads\"/>
    </mc:Choice>
  </mc:AlternateContent>
  <bookViews>
    <workbookView xWindow="360" yWindow="276" windowWidth="18732" windowHeight="12216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Pol'!$A$1:$U$144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 l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F39" i="1"/>
  <c r="G134" i="12"/>
  <c r="AC134" i="12"/>
  <c r="AD134" i="12"/>
  <c r="F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F11" i="12"/>
  <c r="G11" i="12"/>
  <c r="M11" i="12" s="1"/>
  <c r="M10" i="12" s="1"/>
  <c r="I11" i="12"/>
  <c r="I10" i="12" s="1"/>
  <c r="K11" i="12"/>
  <c r="K10" i="12" s="1"/>
  <c r="O11" i="12"/>
  <c r="O10" i="12" s="1"/>
  <c r="Q11" i="12"/>
  <c r="Q10" i="12" s="1"/>
  <c r="U11" i="12"/>
  <c r="U10" i="12" s="1"/>
  <c r="F12" i="12"/>
  <c r="G12" i="12"/>
  <c r="M12" i="12" s="1"/>
  <c r="I12" i="12"/>
  <c r="K12" i="12"/>
  <c r="O12" i="12"/>
  <c r="Q12" i="12"/>
  <c r="U12" i="12"/>
  <c r="F13" i="12"/>
  <c r="G13" i="12"/>
  <c r="M13" i="12" s="1"/>
  <c r="I13" i="12"/>
  <c r="K13" i="12"/>
  <c r="O13" i="12"/>
  <c r="Q13" i="12"/>
  <c r="U13" i="12"/>
  <c r="F15" i="12"/>
  <c r="G15" i="12"/>
  <c r="M15" i="12" s="1"/>
  <c r="I15" i="12"/>
  <c r="I14" i="12" s="1"/>
  <c r="K15" i="12"/>
  <c r="K14" i="12" s="1"/>
  <c r="O15" i="12"/>
  <c r="O14" i="12" s="1"/>
  <c r="Q15" i="12"/>
  <c r="Q14" i="12" s="1"/>
  <c r="U15" i="12"/>
  <c r="U14" i="12" s="1"/>
  <c r="F16" i="12"/>
  <c r="G16" i="12"/>
  <c r="M16" i="12" s="1"/>
  <c r="I16" i="12"/>
  <c r="K16" i="12"/>
  <c r="O16" i="12"/>
  <c r="Q16" i="12"/>
  <c r="U16" i="12"/>
  <c r="F17" i="12"/>
  <c r="G17" i="12"/>
  <c r="M17" i="12" s="1"/>
  <c r="I17" i="12"/>
  <c r="K17" i="12"/>
  <c r="O17" i="12"/>
  <c r="Q17" i="12"/>
  <c r="U17" i="12"/>
  <c r="F18" i="12"/>
  <c r="G18" i="12"/>
  <c r="M18" i="12" s="1"/>
  <c r="I18" i="12"/>
  <c r="K18" i="12"/>
  <c r="O18" i="12"/>
  <c r="Q18" i="12"/>
  <c r="U18" i="12"/>
  <c r="F19" i="12"/>
  <c r="G19" i="12"/>
  <c r="M19" i="12" s="1"/>
  <c r="I19" i="12"/>
  <c r="K19" i="12"/>
  <c r="O19" i="12"/>
  <c r="Q19" i="12"/>
  <c r="U19" i="12"/>
  <c r="F20" i="12"/>
  <c r="G20" i="12"/>
  <c r="M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2" i="12"/>
  <c r="G22" i="12"/>
  <c r="M22" i="12" s="1"/>
  <c r="I22" i="12"/>
  <c r="K22" i="12"/>
  <c r="O22" i="12"/>
  <c r="Q22" i="12"/>
  <c r="U22" i="12"/>
  <c r="F23" i="12"/>
  <c r="G23" i="12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6" i="12"/>
  <c r="G26" i="12" s="1"/>
  <c r="I26" i="12"/>
  <c r="I25" i="12" s="1"/>
  <c r="K26" i="12"/>
  <c r="K25" i="12" s="1"/>
  <c r="O26" i="12"/>
  <c r="O25" i="12" s="1"/>
  <c r="Q26" i="12"/>
  <c r="Q25" i="12" s="1"/>
  <c r="U26" i="12"/>
  <c r="U25" i="12" s="1"/>
  <c r="F27" i="12"/>
  <c r="G27" i="12" s="1"/>
  <c r="M27" i="12" s="1"/>
  <c r="I27" i="12"/>
  <c r="K27" i="12"/>
  <c r="O27" i="12"/>
  <c r="Q27" i="12"/>
  <c r="U27" i="12"/>
  <c r="F29" i="12"/>
  <c r="G29" i="12"/>
  <c r="G28" i="12" s="1"/>
  <c r="I29" i="12"/>
  <c r="I28" i="12" s="1"/>
  <c r="K29" i="12"/>
  <c r="K28" i="12" s="1"/>
  <c r="M29" i="12"/>
  <c r="M28" i="12" s="1"/>
  <c r="O29" i="12"/>
  <c r="O28" i="12" s="1"/>
  <c r="Q29" i="12"/>
  <c r="Q28" i="12" s="1"/>
  <c r="U29" i="12"/>
  <c r="U28" i="12" s="1"/>
  <c r="F30" i="12"/>
  <c r="G30" i="12"/>
  <c r="I30" i="12"/>
  <c r="K30" i="12"/>
  <c r="M30" i="12"/>
  <c r="O30" i="12"/>
  <c r="Q30" i="12"/>
  <c r="U30" i="12"/>
  <c r="F31" i="12"/>
  <c r="G31" i="12"/>
  <c r="M31" i="12" s="1"/>
  <c r="I31" i="12"/>
  <c r="K31" i="12"/>
  <c r="O31" i="12"/>
  <c r="Q31" i="12"/>
  <c r="U31" i="12"/>
  <c r="F33" i="12"/>
  <c r="G33" i="12"/>
  <c r="G32" i="12" s="1"/>
  <c r="I33" i="12"/>
  <c r="I32" i="12" s="1"/>
  <c r="K33" i="12"/>
  <c r="K32" i="12" s="1"/>
  <c r="M33" i="12"/>
  <c r="M32" i="12" s="1"/>
  <c r="O33" i="12"/>
  <c r="O32" i="12" s="1"/>
  <c r="Q33" i="12"/>
  <c r="Q32" i="12" s="1"/>
  <c r="U33" i="12"/>
  <c r="U32" i="12" s="1"/>
  <c r="F34" i="12"/>
  <c r="G34" i="12"/>
  <c r="I34" i="12"/>
  <c r="K34" i="12"/>
  <c r="M34" i="12"/>
  <c r="O34" i="12"/>
  <c r="Q34" i="12"/>
  <c r="U34" i="12"/>
  <c r="F36" i="12"/>
  <c r="G36" i="12"/>
  <c r="G35" i="12" s="1"/>
  <c r="I36" i="12"/>
  <c r="I35" i="12" s="1"/>
  <c r="K36" i="12"/>
  <c r="K35" i="12" s="1"/>
  <c r="O36" i="12"/>
  <c r="O35" i="12" s="1"/>
  <c r="Q36" i="12"/>
  <c r="Q35" i="12" s="1"/>
  <c r="U36" i="12"/>
  <c r="U35" i="12" s="1"/>
  <c r="F37" i="12"/>
  <c r="G37" i="12"/>
  <c r="M37" i="12" s="1"/>
  <c r="I37" i="12"/>
  <c r="K37" i="12"/>
  <c r="O37" i="12"/>
  <c r="Q37" i="12"/>
  <c r="U37" i="12"/>
  <c r="F38" i="12"/>
  <c r="G38" i="12"/>
  <c r="M38" i="12" s="1"/>
  <c r="I38" i="12"/>
  <c r="K38" i="12"/>
  <c r="O38" i="12"/>
  <c r="Q38" i="12"/>
  <c r="U38" i="12"/>
  <c r="F39" i="12"/>
  <c r="G39" i="12"/>
  <c r="M39" i="12" s="1"/>
  <c r="I39" i="12"/>
  <c r="K39" i="12"/>
  <c r="O39" i="12"/>
  <c r="Q39" i="12"/>
  <c r="U39" i="12"/>
  <c r="F41" i="12"/>
  <c r="G41" i="12" s="1"/>
  <c r="I41" i="12"/>
  <c r="I40" i="12" s="1"/>
  <c r="K41" i="12"/>
  <c r="K40" i="12" s="1"/>
  <c r="O41" i="12"/>
  <c r="O40" i="12" s="1"/>
  <c r="Q41" i="12"/>
  <c r="Q40" i="12" s="1"/>
  <c r="U41" i="12"/>
  <c r="U40" i="12" s="1"/>
  <c r="F42" i="12"/>
  <c r="G42" i="12" s="1"/>
  <c r="M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45" i="12"/>
  <c r="G45" i="12" s="1"/>
  <c r="I45" i="12"/>
  <c r="I44" i="12" s="1"/>
  <c r="K45" i="12"/>
  <c r="K44" i="12" s="1"/>
  <c r="O45" i="12"/>
  <c r="O44" i="12" s="1"/>
  <c r="Q45" i="12"/>
  <c r="Q44" i="12" s="1"/>
  <c r="U45" i="12"/>
  <c r="U44" i="12" s="1"/>
  <c r="F46" i="12"/>
  <c r="G46" i="12" s="1"/>
  <c r="M46" i="12" s="1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Q48" i="12"/>
  <c r="U48" i="12"/>
  <c r="F49" i="12"/>
  <c r="G49" i="12" s="1"/>
  <c r="M49" i="12" s="1"/>
  <c r="I49" i="12"/>
  <c r="K49" i="12"/>
  <c r="O49" i="12"/>
  <c r="Q49" i="12"/>
  <c r="U49" i="12"/>
  <c r="F50" i="12"/>
  <c r="G50" i="12" s="1"/>
  <c r="M50" i="12" s="1"/>
  <c r="I50" i="12"/>
  <c r="K50" i="12"/>
  <c r="O50" i="12"/>
  <c r="Q50" i="12"/>
  <c r="U50" i="12"/>
  <c r="F51" i="12"/>
  <c r="G51" i="12" s="1"/>
  <c r="M51" i="12" s="1"/>
  <c r="I51" i="12"/>
  <c r="K51" i="12"/>
  <c r="O51" i="12"/>
  <c r="Q51" i="12"/>
  <c r="U51" i="12"/>
  <c r="F52" i="12"/>
  <c r="G52" i="12" s="1"/>
  <c r="M52" i="12" s="1"/>
  <c r="I52" i="12"/>
  <c r="K52" i="12"/>
  <c r="O52" i="12"/>
  <c r="Q52" i="12"/>
  <c r="U52" i="12"/>
  <c r="F53" i="12"/>
  <c r="G53" i="12" s="1"/>
  <c r="M53" i="12" s="1"/>
  <c r="I53" i="12"/>
  <c r="K53" i="12"/>
  <c r="O53" i="12"/>
  <c r="Q53" i="12"/>
  <c r="U53" i="12"/>
  <c r="F54" i="12"/>
  <c r="G54" i="12" s="1"/>
  <c r="M54" i="12" s="1"/>
  <c r="I54" i="12"/>
  <c r="K54" i="12"/>
  <c r="O54" i="12"/>
  <c r="Q54" i="12"/>
  <c r="U54" i="12"/>
  <c r="F55" i="12"/>
  <c r="G55" i="12" s="1"/>
  <c r="M55" i="12" s="1"/>
  <c r="I55" i="12"/>
  <c r="K55" i="12"/>
  <c r="O55" i="12"/>
  <c r="Q55" i="12"/>
  <c r="U55" i="12"/>
  <c r="F56" i="12"/>
  <c r="G56" i="12" s="1"/>
  <c r="M56" i="12" s="1"/>
  <c r="I56" i="12"/>
  <c r="K56" i="12"/>
  <c r="O56" i="12"/>
  <c r="Q56" i="12"/>
  <c r="U56" i="12"/>
  <c r="F57" i="12"/>
  <c r="G57" i="12" s="1"/>
  <c r="M57" i="12" s="1"/>
  <c r="I57" i="12"/>
  <c r="K57" i="12"/>
  <c r="O57" i="12"/>
  <c r="Q57" i="12"/>
  <c r="U57" i="12"/>
  <c r="F59" i="12"/>
  <c r="G59" i="12" s="1"/>
  <c r="I59" i="12"/>
  <c r="I58" i="12" s="1"/>
  <c r="K59" i="12"/>
  <c r="K58" i="12" s="1"/>
  <c r="O59" i="12"/>
  <c r="O58" i="12" s="1"/>
  <c r="Q59" i="12"/>
  <c r="Q58" i="12" s="1"/>
  <c r="U59" i="12"/>
  <c r="U58" i="12" s="1"/>
  <c r="F61" i="12"/>
  <c r="G61" i="12"/>
  <c r="M61" i="12" s="1"/>
  <c r="I61" i="12"/>
  <c r="I60" i="12" s="1"/>
  <c r="K61" i="12"/>
  <c r="K60" i="12" s="1"/>
  <c r="O61" i="12"/>
  <c r="O60" i="12" s="1"/>
  <c r="Q61" i="12"/>
  <c r="Q60" i="12" s="1"/>
  <c r="U61" i="12"/>
  <c r="U60" i="12" s="1"/>
  <c r="F62" i="12"/>
  <c r="G62" i="12"/>
  <c r="M62" i="12" s="1"/>
  <c r="I62" i="12"/>
  <c r="K62" i="12"/>
  <c r="O62" i="12"/>
  <c r="Q62" i="12"/>
  <c r="U62" i="12"/>
  <c r="F63" i="12"/>
  <c r="G63" i="12"/>
  <c r="M63" i="12" s="1"/>
  <c r="I63" i="12"/>
  <c r="K63" i="12"/>
  <c r="O63" i="12"/>
  <c r="Q63" i="12"/>
  <c r="U63" i="12"/>
  <c r="F64" i="12"/>
  <c r="G64" i="12"/>
  <c r="M64" i="12" s="1"/>
  <c r="I64" i="12"/>
  <c r="K64" i="12"/>
  <c r="O64" i="12"/>
  <c r="Q64" i="12"/>
  <c r="U64" i="12"/>
  <c r="F66" i="12"/>
  <c r="G66" i="12" s="1"/>
  <c r="I66" i="12"/>
  <c r="I65" i="12" s="1"/>
  <c r="K66" i="12"/>
  <c r="K65" i="12" s="1"/>
  <c r="O66" i="12"/>
  <c r="O65" i="12" s="1"/>
  <c r="Q66" i="12"/>
  <c r="Q65" i="12" s="1"/>
  <c r="U66" i="12"/>
  <c r="U65" i="12" s="1"/>
  <c r="F67" i="12"/>
  <c r="G67" i="12" s="1"/>
  <c r="M67" i="12" s="1"/>
  <c r="I67" i="12"/>
  <c r="K67" i="12"/>
  <c r="O67" i="12"/>
  <c r="Q67" i="12"/>
  <c r="U67" i="12"/>
  <c r="F68" i="12"/>
  <c r="G68" i="12" s="1"/>
  <c r="M68" i="12" s="1"/>
  <c r="I68" i="12"/>
  <c r="K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 s="1"/>
  <c r="M70" i="12" s="1"/>
  <c r="I70" i="12"/>
  <c r="K70" i="12"/>
  <c r="O70" i="12"/>
  <c r="Q70" i="12"/>
  <c r="U70" i="12"/>
  <c r="F71" i="12"/>
  <c r="G71" i="12" s="1"/>
  <c r="M71" i="12" s="1"/>
  <c r="I71" i="12"/>
  <c r="K71" i="12"/>
  <c r="O71" i="12"/>
  <c r="Q71" i="12"/>
  <c r="U71" i="12"/>
  <c r="F73" i="12"/>
  <c r="G73" i="12"/>
  <c r="G72" i="12" s="1"/>
  <c r="I73" i="12"/>
  <c r="I72" i="12" s="1"/>
  <c r="K73" i="12"/>
  <c r="K72" i="12" s="1"/>
  <c r="O73" i="12"/>
  <c r="O72" i="12" s="1"/>
  <c r="Q73" i="12"/>
  <c r="Q72" i="12" s="1"/>
  <c r="U73" i="12"/>
  <c r="U72" i="12" s="1"/>
  <c r="F74" i="12"/>
  <c r="G74" i="12"/>
  <c r="M74" i="12" s="1"/>
  <c r="I74" i="12"/>
  <c r="K74" i="12"/>
  <c r="O74" i="12"/>
  <c r="Q74" i="12"/>
  <c r="U74" i="12"/>
  <c r="F75" i="12"/>
  <c r="G75" i="12"/>
  <c r="M75" i="12" s="1"/>
  <c r="I75" i="12"/>
  <c r="K75" i="12"/>
  <c r="O75" i="12"/>
  <c r="Q75" i="12"/>
  <c r="U75" i="12"/>
  <c r="F76" i="12"/>
  <c r="G76" i="12"/>
  <c r="M76" i="12" s="1"/>
  <c r="I76" i="12"/>
  <c r="K76" i="12"/>
  <c r="O76" i="12"/>
  <c r="Q76" i="12"/>
  <c r="U76" i="12"/>
  <c r="F77" i="12"/>
  <c r="G77" i="12"/>
  <c r="M77" i="12" s="1"/>
  <c r="I77" i="12"/>
  <c r="K77" i="12"/>
  <c r="O77" i="12"/>
  <c r="Q77" i="12"/>
  <c r="U77" i="12"/>
  <c r="F78" i="12"/>
  <c r="G78" i="12"/>
  <c r="M78" i="12" s="1"/>
  <c r="I78" i="12"/>
  <c r="K78" i="12"/>
  <c r="O78" i="12"/>
  <c r="Q78" i="12"/>
  <c r="U78" i="12"/>
  <c r="F79" i="12"/>
  <c r="G79" i="12"/>
  <c r="M79" i="12" s="1"/>
  <c r="I79" i="12"/>
  <c r="K79" i="12"/>
  <c r="O79" i="12"/>
  <c r="Q79" i="12"/>
  <c r="U79" i="12"/>
  <c r="F80" i="12"/>
  <c r="G80" i="12"/>
  <c r="M80" i="12" s="1"/>
  <c r="I80" i="12"/>
  <c r="K80" i="12"/>
  <c r="O80" i="12"/>
  <c r="Q80" i="12"/>
  <c r="U80" i="12"/>
  <c r="F82" i="12"/>
  <c r="G82" i="12" s="1"/>
  <c r="I82" i="12"/>
  <c r="I81" i="12" s="1"/>
  <c r="K82" i="12"/>
  <c r="K81" i="12" s="1"/>
  <c r="O82" i="12"/>
  <c r="O81" i="12" s="1"/>
  <c r="Q82" i="12"/>
  <c r="Q81" i="12" s="1"/>
  <c r="U82" i="12"/>
  <c r="U81" i="12" s="1"/>
  <c r="F83" i="12"/>
  <c r="G83" i="12" s="1"/>
  <c r="M83" i="12" s="1"/>
  <c r="I83" i="12"/>
  <c r="K83" i="12"/>
  <c r="O83" i="12"/>
  <c r="Q83" i="12"/>
  <c r="U83" i="12"/>
  <c r="F85" i="12"/>
  <c r="G85" i="12"/>
  <c r="G84" i="12" s="1"/>
  <c r="I85" i="12"/>
  <c r="I84" i="12" s="1"/>
  <c r="K85" i="12"/>
  <c r="K84" i="12" s="1"/>
  <c r="O85" i="12"/>
  <c r="O84" i="12" s="1"/>
  <c r="Q85" i="12"/>
  <c r="Q84" i="12" s="1"/>
  <c r="U85" i="12"/>
  <c r="U84" i="12" s="1"/>
  <c r="F86" i="12"/>
  <c r="G86" i="12"/>
  <c r="M86" i="12" s="1"/>
  <c r="I86" i="12"/>
  <c r="K86" i="12"/>
  <c r="O86" i="12"/>
  <c r="Q86" i="12"/>
  <c r="U86" i="12"/>
  <c r="F87" i="12"/>
  <c r="G87" i="12"/>
  <c r="M87" i="12" s="1"/>
  <c r="I87" i="12"/>
  <c r="K87" i="12"/>
  <c r="O87" i="12"/>
  <c r="Q87" i="12"/>
  <c r="U87" i="12"/>
  <c r="F88" i="12"/>
  <c r="G88" i="12"/>
  <c r="M88" i="12" s="1"/>
  <c r="I88" i="12"/>
  <c r="K88" i="12"/>
  <c r="O88" i="12"/>
  <c r="Q88" i="12"/>
  <c r="U88" i="12"/>
  <c r="F89" i="12"/>
  <c r="G89" i="12"/>
  <c r="M89" i="12" s="1"/>
  <c r="I89" i="12"/>
  <c r="K89" i="12"/>
  <c r="O89" i="12"/>
  <c r="Q89" i="12"/>
  <c r="U89" i="12"/>
  <c r="F91" i="12"/>
  <c r="G91" i="12" s="1"/>
  <c r="I91" i="12"/>
  <c r="I90" i="12" s="1"/>
  <c r="K91" i="12"/>
  <c r="K90" i="12" s="1"/>
  <c r="O91" i="12"/>
  <c r="O90" i="12" s="1"/>
  <c r="Q91" i="12"/>
  <c r="Q90" i="12" s="1"/>
  <c r="U91" i="12"/>
  <c r="U90" i="12" s="1"/>
  <c r="F92" i="12"/>
  <c r="G92" i="12" s="1"/>
  <c r="M92" i="12" s="1"/>
  <c r="I92" i="12"/>
  <c r="K92" i="12"/>
  <c r="O92" i="12"/>
  <c r="Q92" i="12"/>
  <c r="U92" i="12"/>
  <c r="F93" i="12"/>
  <c r="G93" i="12" s="1"/>
  <c r="M93" i="12" s="1"/>
  <c r="I93" i="12"/>
  <c r="K93" i="12"/>
  <c r="O93" i="12"/>
  <c r="Q93" i="12"/>
  <c r="U93" i="12"/>
  <c r="F94" i="12"/>
  <c r="G94" i="12" s="1"/>
  <c r="M94" i="12" s="1"/>
  <c r="I94" i="12"/>
  <c r="K94" i="12"/>
  <c r="O94" i="12"/>
  <c r="Q94" i="12"/>
  <c r="U94" i="12"/>
  <c r="F95" i="12"/>
  <c r="G95" i="12" s="1"/>
  <c r="M95" i="12" s="1"/>
  <c r="I95" i="12"/>
  <c r="K95" i="12"/>
  <c r="O95" i="12"/>
  <c r="Q95" i="12"/>
  <c r="U95" i="12"/>
  <c r="F96" i="12"/>
  <c r="G96" i="12" s="1"/>
  <c r="M96" i="12" s="1"/>
  <c r="I96" i="12"/>
  <c r="K96" i="12"/>
  <c r="O96" i="12"/>
  <c r="Q96" i="12"/>
  <c r="U96" i="12"/>
  <c r="F97" i="12"/>
  <c r="G97" i="12" s="1"/>
  <c r="M97" i="12" s="1"/>
  <c r="I97" i="12"/>
  <c r="K97" i="12"/>
  <c r="O97" i="12"/>
  <c r="Q97" i="12"/>
  <c r="U97" i="12"/>
  <c r="F98" i="12"/>
  <c r="G98" i="12" s="1"/>
  <c r="M98" i="12" s="1"/>
  <c r="I98" i="12"/>
  <c r="K98" i="12"/>
  <c r="O98" i="12"/>
  <c r="Q98" i="12"/>
  <c r="U98" i="12"/>
  <c r="F99" i="12"/>
  <c r="G99" i="12" s="1"/>
  <c r="M99" i="12" s="1"/>
  <c r="I99" i="12"/>
  <c r="K99" i="12"/>
  <c r="O99" i="12"/>
  <c r="Q99" i="12"/>
  <c r="U99" i="12"/>
  <c r="F100" i="12"/>
  <c r="G100" i="12" s="1"/>
  <c r="M100" i="12" s="1"/>
  <c r="I100" i="12"/>
  <c r="K100" i="12"/>
  <c r="O100" i="12"/>
  <c r="Q100" i="12"/>
  <c r="U100" i="12"/>
  <c r="F102" i="12"/>
  <c r="G102" i="12" s="1"/>
  <c r="I102" i="12"/>
  <c r="I101" i="12" s="1"/>
  <c r="K102" i="12"/>
  <c r="K101" i="12" s="1"/>
  <c r="O102" i="12"/>
  <c r="O101" i="12" s="1"/>
  <c r="Q102" i="12"/>
  <c r="Q101" i="12" s="1"/>
  <c r="U102" i="12"/>
  <c r="F103" i="12"/>
  <c r="G103" i="12" s="1"/>
  <c r="M103" i="12" s="1"/>
  <c r="I103" i="12"/>
  <c r="K103" i="12"/>
  <c r="O103" i="12"/>
  <c r="Q103" i="12"/>
  <c r="U103" i="12"/>
  <c r="F104" i="12"/>
  <c r="G104" i="12" s="1"/>
  <c r="M104" i="12" s="1"/>
  <c r="I104" i="12"/>
  <c r="K104" i="12"/>
  <c r="O104" i="12"/>
  <c r="Q104" i="12"/>
  <c r="U104" i="12"/>
  <c r="F105" i="12"/>
  <c r="G105" i="12" s="1"/>
  <c r="M105" i="12" s="1"/>
  <c r="I105" i="12"/>
  <c r="K105" i="12"/>
  <c r="O105" i="12"/>
  <c r="Q105" i="12"/>
  <c r="U105" i="12"/>
  <c r="F106" i="12"/>
  <c r="G106" i="12" s="1"/>
  <c r="M106" i="12" s="1"/>
  <c r="I106" i="12"/>
  <c r="K106" i="12"/>
  <c r="O106" i="12"/>
  <c r="Q106" i="12"/>
  <c r="U106" i="12"/>
  <c r="U101" i="12" s="1"/>
  <c r="F107" i="12"/>
  <c r="G107" i="12" s="1"/>
  <c r="M107" i="12" s="1"/>
  <c r="I107" i="12"/>
  <c r="K107" i="12"/>
  <c r="O107" i="12"/>
  <c r="Q107" i="12"/>
  <c r="U107" i="12"/>
  <c r="F108" i="12"/>
  <c r="G108" i="12" s="1"/>
  <c r="M108" i="12" s="1"/>
  <c r="I108" i="12"/>
  <c r="K108" i="12"/>
  <c r="O108" i="12"/>
  <c r="Q108" i="12"/>
  <c r="U108" i="12"/>
  <c r="F110" i="12"/>
  <c r="G110" i="12" s="1"/>
  <c r="I110" i="12"/>
  <c r="I109" i="12" s="1"/>
  <c r="K110" i="12"/>
  <c r="K109" i="12" s="1"/>
  <c r="O110" i="12"/>
  <c r="O109" i="12" s="1"/>
  <c r="Q110" i="12"/>
  <c r="Q109" i="12" s="1"/>
  <c r="U110" i="12"/>
  <c r="U109" i="12" s="1"/>
  <c r="G111" i="12"/>
  <c r="F112" i="12"/>
  <c r="G112" i="12"/>
  <c r="M112" i="12" s="1"/>
  <c r="I112" i="12"/>
  <c r="I111" i="12" s="1"/>
  <c r="K112" i="12"/>
  <c r="K111" i="12" s="1"/>
  <c r="O112" i="12"/>
  <c r="O111" i="12" s="1"/>
  <c r="Q112" i="12"/>
  <c r="Q111" i="12" s="1"/>
  <c r="U112" i="12"/>
  <c r="U111" i="12" s="1"/>
  <c r="F113" i="12"/>
  <c r="G113" i="12"/>
  <c r="M113" i="12" s="1"/>
  <c r="I113" i="12"/>
  <c r="K113" i="12"/>
  <c r="O113" i="12"/>
  <c r="Q113" i="12"/>
  <c r="U113" i="12"/>
  <c r="F114" i="12"/>
  <c r="G114" i="12"/>
  <c r="M114" i="12" s="1"/>
  <c r="I114" i="12"/>
  <c r="K114" i="12"/>
  <c r="O114" i="12"/>
  <c r="Q114" i="12"/>
  <c r="U114" i="12"/>
  <c r="F115" i="12"/>
  <c r="G115" i="12"/>
  <c r="M115" i="12" s="1"/>
  <c r="I115" i="12"/>
  <c r="K115" i="12"/>
  <c r="O115" i="12"/>
  <c r="Q115" i="12"/>
  <c r="U115" i="12"/>
  <c r="F116" i="12"/>
  <c r="G116" i="12"/>
  <c r="M116" i="12" s="1"/>
  <c r="I116" i="12"/>
  <c r="K116" i="12"/>
  <c r="O116" i="12"/>
  <c r="Q116" i="12"/>
  <c r="U116" i="12"/>
  <c r="F117" i="12"/>
  <c r="G117" i="12"/>
  <c r="M117" i="12" s="1"/>
  <c r="I117" i="12"/>
  <c r="K117" i="12"/>
  <c r="O117" i="12"/>
  <c r="Q117" i="12"/>
  <c r="U117" i="12"/>
  <c r="F119" i="12"/>
  <c r="G119" i="12" s="1"/>
  <c r="I119" i="12"/>
  <c r="I118" i="12" s="1"/>
  <c r="K119" i="12"/>
  <c r="K118" i="12" s="1"/>
  <c r="O119" i="12"/>
  <c r="O118" i="12" s="1"/>
  <c r="Q119" i="12"/>
  <c r="Q118" i="12" s="1"/>
  <c r="U119" i="12"/>
  <c r="U118" i="12" s="1"/>
  <c r="F120" i="12"/>
  <c r="G120" i="12" s="1"/>
  <c r="M120" i="12" s="1"/>
  <c r="I120" i="12"/>
  <c r="K120" i="12"/>
  <c r="O120" i="12"/>
  <c r="Q120" i="12"/>
  <c r="U120" i="12"/>
  <c r="F121" i="12"/>
  <c r="G121" i="12" s="1"/>
  <c r="M121" i="12" s="1"/>
  <c r="I121" i="12"/>
  <c r="K121" i="12"/>
  <c r="O121" i="12"/>
  <c r="Q121" i="12"/>
  <c r="U121" i="12"/>
  <c r="F122" i="12"/>
  <c r="G122" i="12" s="1"/>
  <c r="M122" i="12" s="1"/>
  <c r="I122" i="12"/>
  <c r="K122" i="12"/>
  <c r="O122" i="12"/>
  <c r="Q122" i="12"/>
  <c r="U122" i="12"/>
  <c r="F123" i="12"/>
  <c r="G123" i="12" s="1"/>
  <c r="M123" i="12" s="1"/>
  <c r="I123" i="12"/>
  <c r="K123" i="12"/>
  <c r="O123" i="12"/>
  <c r="Q123" i="12"/>
  <c r="U123" i="12"/>
  <c r="G124" i="12"/>
  <c r="F125" i="12"/>
  <c r="G125" i="12"/>
  <c r="M125" i="12" s="1"/>
  <c r="I125" i="12"/>
  <c r="I124" i="12" s="1"/>
  <c r="K125" i="12"/>
  <c r="K124" i="12" s="1"/>
  <c r="O125" i="12"/>
  <c r="O124" i="12" s="1"/>
  <c r="Q125" i="12"/>
  <c r="Q124" i="12" s="1"/>
  <c r="U125" i="12"/>
  <c r="U124" i="12" s="1"/>
  <c r="F126" i="12"/>
  <c r="G126" i="12"/>
  <c r="M126" i="12" s="1"/>
  <c r="I126" i="12"/>
  <c r="K126" i="12"/>
  <c r="O126" i="12"/>
  <c r="Q126" i="12"/>
  <c r="U126" i="12"/>
  <c r="F127" i="12"/>
  <c r="G127" i="12"/>
  <c r="M127" i="12" s="1"/>
  <c r="I127" i="12"/>
  <c r="K127" i="12"/>
  <c r="O127" i="12"/>
  <c r="Q127" i="12"/>
  <c r="U127" i="12"/>
  <c r="F128" i="12"/>
  <c r="G128" i="12"/>
  <c r="M128" i="12" s="1"/>
  <c r="I128" i="12"/>
  <c r="K128" i="12"/>
  <c r="O128" i="12"/>
  <c r="Q128" i="12"/>
  <c r="U128" i="12"/>
  <c r="F129" i="12"/>
  <c r="G129" i="12"/>
  <c r="M129" i="12" s="1"/>
  <c r="I129" i="12"/>
  <c r="K129" i="12"/>
  <c r="O129" i="12"/>
  <c r="Q129" i="12"/>
  <c r="U129" i="12"/>
  <c r="F130" i="12"/>
  <c r="G130" i="12"/>
  <c r="M130" i="12" s="1"/>
  <c r="I130" i="12"/>
  <c r="K130" i="12"/>
  <c r="O130" i="12"/>
  <c r="Q130" i="12"/>
  <c r="U130" i="12"/>
  <c r="F132" i="12"/>
  <c r="G132" i="12"/>
  <c r="G131" i="12" s="1"/>
  <c r="I132" i="12"/>
  <c r="I131" i="12" s="1"/>
  <c r="K132" i="12"/>
  <c r="K131" i="12" s="1"/>
  <c r="M132" i="12"/>
  <c r="M131" i="12" s="1"/>
  <c r="O132" i="12"/>
  <c r="O131" i="12" s="1"/>
  <c r="Q132" i="12"/>
  <c r="Q131" i="12" s="1"/>
  <c r="U132" i="12"/>
  <c r="U131" i="12" s="1"/>
  <c r="I20" i="1"/>
  <c r="I19" i="1"/>
  <c r="I18" i="1"/>
  <c r="I17" i="1"/>
  <c r="I16" i="1"/>
  <c r="G27" i="1"/>
  <c r="G25" i="1"/>
  <c r="G26" i="1" s="1"/>
  <c r="F40" i="1"/>
  <c r="G23" i="1" s="1"/>
  <c r="G40" i="1"/>
  <c r="H39" i="1"/>
  <c r="H40" i="1" s="1"/>
  <c r="J28" i="1"/>
  <c r="J26" i="1"/>
  <c r="G38" i="1"/>
  <c r="F38" i="1"/>
  <c r="J23" i="1"/>
  <c r="J24" i="1"/>
  <c r="J25" i="1"/>
  <c r="J27" i="1"/>
  <c r="E24" i="1"/>
  <c r="E26" i="1"/>
  <c r="I69" i="1" l="1"/>
  <c r="G24" i="1"/>
  <c r="G29" i="1"/>
  <c r="G28" i="1"/>
  <c r="G81" i="12"/>
  <c r="M82" i="12"/>
  <c r="M81" i="12" s="1"/>
  <c r="G90" i="12"/>
  <c r="M91" i="12"/>
  <c r="M90" i="12" s="1"/>
  <c r="M119" i="12"/>
  <c r="M118" i="12" s="1"/>
  <c r="G118" i="12"/>
  <c r="M14" i="12"/>
  <c r="M111" i="12"/>
  <c r="M110" i="12"/>
  <c r="M109" i="12" s="1"/>
  <c r="G109" i="12"/>
  <c r="M124" i="12"/>
  <c r="M66" i="12"/>
  <c r="M65" i="12" s="1"/>
  <c r="G65" i="12"/>
  <c r="G44" i="12"/>
  <c r="M45" i="12"/>
  <c r="M44" i="12" s="1"/>
  <c r="G101" i="12"/>
  <c r="M102" i="12"/>
  <c r="M101" i="12" s="1"/>
  <c r="M26" i="12"/>
  <c r="M25" i="12" s="1"/>
  <c r="G25" i="12"/>
  <c r="M59" i="12"/>
  <c r="M58" i="12" s="1"/>
  <c r="G58" i="12"/>
  <c r="G40" i="12"/>
  <c r="M41" i="12"/>
  <c r="M40" i="12" s="1"/>
  <c r="M60" i="12"/>
  <c r="M73" i="12"/>
  <c r="M72" i="12" s="1"/>
  <c r="G10" i="12"/>
  <c r="G60" i="12"/>
  <c r="G14" i="12"/>
  <c r="M85" i="12"/>
  <c r="M84" i="12" s="1"/>
  <c r="M36" i="12"/>
  <c r="M35" i="12" s="1"/>
  <c r="M9" i="12"/>
  <c r="M8" i="12" s="1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<sst xmlns="http://schemas.openxmlformats.org/spreadsheetml/2006/main" count="688" uniqueCount="349">
  <si>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</si>
  <si>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</si>
  <si>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</si>
  <si>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</si>
  <si>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</si>
  <si>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</si>
  <si>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</si>
  <si>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</si>
  <si>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</si>
  <si>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</si>
  <si>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</si>
  <si>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</si>
  <si>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</si>
  <si>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</si>
  <si>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</si>
  <si>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</si>
  <si>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</si>
  <si>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</si>
  <si>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</si>
  <si>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</si>
  <si>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</si>
  <si>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</si>
  <si>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</si>
  <si>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</si>
  <si>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</si>
  <si>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</si>
  <si>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</si>
  <si>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</si>
  <si>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</si>
  <si>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</si>
  <si>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</si>
  <si>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</si>
  <si>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</si>
  <si>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</si>
  <si>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</si>
  <si>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</si>
  <si>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</si>
  <si>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</si>
  <si>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</si>
  <si>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</si>
  <si>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</si>
  <si>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</si>
  <si>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</si>
  <si>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ZŠ Mařádkova, Mařádkova 563/7, Opava</t>
  </si>
  <si>
    <t>Rozpočet:</t>
  </si>
  <si>
    <t>Misto</t>
  </si>
  <si>
    <t>01.9 - Stavební úpravy, Multimediální učebna</t>
  </si>
  <si>
    <t>Statutární město Opava</t>
  </si>
  <si>
    <t>Horní náměstí 382/69</t>
  </si>
  <si>
    <t>Opava</t>
  </si>
  <si>
    <t>74601</t>
  </si>
  <si>
    <t>00300535</t>
  </si>
  <si>
    <t>CZ00300535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</si>
  <si>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</si>
  <si>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</si>
  <si>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</si>
  <si>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</si>
  <si>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</si>
  <si>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</si>
  <si>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</si>
  <si>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</si>
  <si>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</si>
  <si>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</si>
  <si>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</si>
  <si>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</si>
  <si>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</si>
  <si>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</si>
  <si>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</si>
  <si>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</si>
  <si>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</si>
  <si>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</si>
  <si>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</si>
  <si>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</si>
  <si>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</si>
  <si>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</si>
  <si>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</si>
  <si>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</si>
  <si>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</si>
  <si>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</si>
  <si>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</si>
  <si>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</si>
  <si>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</si>
  <si>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</si>
  <si>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</si>
  <si>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735</t>
  </si>
  <si>
    <t>Otopná tělesa</t>
  </si>
  <si>
    <t>766</t>
  </si>
  <si>
    <t>Konstrukce truhlářské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</si>
  <si>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</si>
  <si>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</si>
  <si>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</si>
  <si>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</si>
  <si>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</si>
  <si>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</si>
  <si>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</si>
  <si>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</si>
  <si>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M65</t>
  </si>
  <si>
    <t>Elektroinstalace</t>
  </si>
  <si>
    <t>VN</t>
  </si>
  <si>
    <t>799</t>
  </si>
  <si>
    <t>Ostatní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</si>
  <si>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</si>
  <si>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</si>
  <si>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</si>
  <si>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</si>
  <si>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</si>
  <si>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</si>
  <si>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</si>
  <si>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</si>
  <si>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</si>
  <si>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</si>
  <si>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</si>
  <si>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</si>
  <si>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</si>
  <si>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</si>
  <si>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</si>
  <si>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</si>
  <si>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</si>
  <si>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</si>
  <si>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</si>
  <si>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</si>
  <si>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</si>
  <si>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</si>
  <si>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</si>
  <si>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</si>
  <si>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</si>
  <si>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</si>
  <si>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</si>
  <si>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</si>
  <si>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342270042RA0</t>
  </si>
  <si>
    <t>Příčka z desek porobeton. hladkých, tloušťka 10 cm</t>
  </si>
  <si>
    <t>m2</t>
  </si>
  <si>
    <t>POL2_0</t>
  </si>
  <si>
    <t>413200011RAC</t>
  </si>
  <si>
    <t>Dodatečné osazení válcovaných nosníků, vysekání kapes, IPE 30, zazdívka zhlaví</t>
  </si>
  <si>
    <t>m</t>
  </si>
  <si>
    <t>416051211R00</t>
  </si>
  <si>
    <t>Podhled, 2úr.oc.rošt,např. Rigiton R6/18 tl.12,5,s izol</t>
  </si>
  <si>
    <t>POL1_0</t>
  </si>
  <si>
    <t>63153041R</t>
  </si>
  <si>
    <t>Deska ze skelné vlny AKUSTIK tl. 50 mm</t>
  </si>
  <si>
    <t>POL3_0</t>
  </si>
  <si>
    <t>610991111R00</t>
  </si>
  <si>
    <t>Zakrývání výplní vnitřních otvorů</t>
  </si>
  <si>
    <t>612100032RAA</t>
  </si>
  <si>
    <t>Oprava omítek stěn, vnitřních vápenocementových do 30 % plochy</t>
  </si>
  <si>
    <t>612100030RAA</t>
  </si>
  <si>
    <t>Omítka stěn vnitřní vápenocementová štuková, ze 100 %</t>
  </si>
  <si>
    <t>611421311R00</t>
  </si>
  <si>
    <t>Oprava váp.omítek stropů do 30% plochy - hrubých</t>
  </si>
  <si>
    <t>602011119RT3</t>
  </si>
  <si>
    <t>Omítka na stěnách jádrová cementová, tepelněizolační ručně, tloušťka vrstvy 30 mm</t>
  </si>
  <si>
    <t>612403380R00</t>
  </si>
  <si>
    <t>Hrubá výplň rýh ve stěnách do 3x3 cm maltou ze SMS</t>
  </si>
  <si>
    <t>602016195R00</t>
  </si>
  <si>
    <t>Penetrace hloubková stěn</t>
  </si>
  <si>
    <t>612481211RU1</t>
  </si>
  <si>
    <t>Montáž výztužné sítě(perlinky)do stěrky-vnit.stěny, včetně výztužné sítě a stěrkového tmelu</t>
  </si>
  <si>
    <t>602011141RT3</t>
  </si>
  <si>
    <t>Štuk na stěnách vnitřní, ručně, tloušťka vrstvy 4 mm</t>
  </si>
  <si>
    <t>614471712R00</t>
  </si>
  <si>
    <t>Vyspravení beton. konstrukcí cem. maltou do tl. 20, mm</t>
  </si>
  <si>
    <t>632411904R00</t>
  </si>
  <si>
    <t>Penetrace savých podkladů 0,25 l/m2</t>
  </si>
  <si>
    <t>632411110RT1</t>
  </si>
  <si>
    <t>Samonivelační stěrka ruční zpracování tl. 10 m, samonivelační polymercementová stěrka 20 MPa</t>
  </si>
  <si>
    <t>642941120R00</t>
  </si>
  <si>
    <t>Osazení pouzdra pro posuv.dveře dvoukřídl, do zdiva</t>
  </si>
  <si>
    <t>kus</t>
  </si>
  <si>
    <t>553353534R</t>
  </si>
  <si>
    <t>Pouzdro stavební pro, zazdění atyp 2050 x 2100 pro tl. 150mm</t>
  </si>
  <si>
    <t>642202011RAD</t>
  </si>
  <si>
    <t>Zazdění dveří jednokřídlových, omítka, zeď tloušťky 50 cm</t>
  </si>
  <si>
    <t>946941501R00</t>
  </si>
  <si>
    <t>Návoz a odvoz pomocného lešení</t>
  </si>
  <si>
    <t>kompl</t>
  </si>
  <si>
    <t>941955002R00</t>
  </si>
  <si>
    <t>Lešení lehké pomocné, výška podlahy do 1,9 m</t>
  </si>
  <si>
    <t>952901111R00</t>
  </si>
  <si>
    <t>Vyčištění budov o výšce podlaží do 4 m, oken, dveří, podlah, parapetů</t>
  </si>
  <si>
    <t>953941312R00</t>
  </si>
  <si>
    <t>Osazení požárního hasicího přístroje na stěnu</t>
  </si>
  <si>
    <t>44984114R</t>
  </si>
  <si>
    <t>Přístroj hasicí práškový 21A</t>
  </si>
  <si>
    <t>953941395R00</t>
  </si>
  <si>
    <t xml:space="preserve">Vystavení revizní zprávy-požární hasicí přístroj </t>
  </si>
  <si>
    <t>965048515R00</t>
  </si>
  <si>
    <t>Broušení betonových povrchů do tl. 5 mm</t>
  </si>
  <si>
    <t>968072455R00</t>
  </si>
  <si>
    <t>Vybourání kovových dveřních zárubní pl. do 2 m2</t>
  </si>
  <si>
    <t>968061125R00</t>
  </si>
  <si>
    <t>Vyvěšení dřevěných a plastových dveřních křídel pl. do 2 m2</t>
  </si>
  <si>
    <t>974049121R00</t>
  </si>
  <si>
    <t>Vysekání rýh v cihelných a betonových zdech 3x3 cm</t>
  </si>
  <si>
    <t>978013141R00</t>
  </si>
  <si>
    <t>Otlučení omítek vnitřních stěn v rozsahu do 30 %</t>
  </si>
  <si>
    <t>978011141R00</t>
  </si>
  <si>
    <t>Otlučení omítek vnitřních vápenných stropů do 30 %</t>
  </si>
  <si>
    <t>971100021RAB</t>
  </si>
  <si>
    <t>Vybourání otvorů ve zdivu cihelném, tloušťka do tl. 45 cm</t>
  </si>
  <si>
    <t>971100021RAC</t>
  </si>
  <si>
    <t>Vybourání otvorů ve zdivu cihelném, tloušťka do tl. 60 cm</t>
  </si>
  <si>
    <t>97801</t>
  </si>
  <si>
    <t>Prací spojené se zapravením, po demontážích elektropříslušenství</t>
  </si>
  <si>
    <t>hod</t>
  </si>
  <si>
    <t>97802</t>
  </si>
  <si>
    <t>Nespecifikované, pomocné práce při bourání</t>
  </si>
  <si>
    <t>979011211R00</t>
  </si>
  <si>
    <t>Svislá doprava suti a vybour. hmot za 2.NP nošením</t>
  </si>
  <si>
    <t>t</t>
  </si>
  <si>
    <t>979082111R00</t>
  </si>
  <si>
    <t>Vnitrostaveništní doprava suti do 10 m</t>
  </si>
  <si>
    <t>979082121R00</t>
  </si>
  <si>
    <t>Příplatek k vnitrost. dopravě suti za dalších 5 m</t>
  </si>
  <si>
    <t>979100014RA0</t>
  </si>
  <si>
    <t>Odvoz suti a vyb.hmot do 15 km, vnitrost. 25 m</t>
  </si>
  <si>
    <t>979981101R00</t>
  </si>
  <si>
    <t>Kontejner, přistavení na 24 h, odvoz a likvidace, suť bez příměsí, kapacita 3 t</t>
  </si>
  <si>
    <t>979990107R00</t>
  </si>
  <si>
    <t>Poplatek za uložení suti - směs betonu, cihel, dřeva, skupina odpadu 170904</t>
  </si>
  <si>
    <t>999281108R00</t>
  </si>
  <si>
    <t>Přesun hmot pro opravy a údržbu do výšky 12 m</t>
  </si>
  <si>
    <t>721176103R00</t>
  </si>
  <si>
    <t>Potrubí HT připojovací, D 50 x 1,8 mm</t>
  </si>
  <si>
    <t>721194105R00</t>
  </si>
  <si>
    <t>Vyvedení odpadních výpustek, D 50 x 1,8 mm</t>
  </si>
  <si>
    <t>72101</t>
  </si>
  <si>
    <t>Instalační práce spojené, včetně zednického zapravení</t>
  </si>
  <si>
    <t>998721102R00</t>
  </si>
  <si>
    <t>Přesun hmot pro vnitřní kanalizaci, výšky do 12 m</t>
  </si>
  <si>
    <t>722172331R00</t>
  </si>
  <si>
    <t>Potrubí plastové PP-R, včetně zednických výpomocí, D 20 x 3,4 mm, PN 20</t>
  </si>
  <si>
    <t>722181212RT7</t>
  </si>
  <si>
    <t>Izolace návleková tl. stěny 9 mm, vnitřní průměr 22 mm</t>
  </si>
  <si>
    <t>722280106R00</t>
  </si>
  <si>
    <t>Tlaková zkouška vodovodního potrubí DN 32 mm</t>
  </si>
  <si>
    <t>722202213R00</t>
  </si>
  <si>
    <t>Nástěnka MZD, D 20 mm x R 1/2"</t>
  </si>
  <si>
    <t>72201</t>
  </si>
  <si>
    <t>Vodoinstalační práce spojené s napojením, včetně zednického zapravení</t>
  </si>
  <si>
    <t>998722102R00</t>
  </si>
  <si>
    <t>Přesun hmot pro vnitřní vodovod, výšky do 12 m</t>
  </si>
  <si>
    <t>725219201R00</t>
  </si>
  <si>
    <t>Montáž umyvadel</t>
  </si>
  <si>
    <t>soubor</t>
  </si>
  <si>
    <t>725829202R00</t>
  </si>
  <si>
    <t>Montáž baterie umyvadlové a dřezové nástěnné</t>
  </si>
  <si>
    <t>725017123R00</t>
  </si>
  <si>
    <t>Umyvadlo, 600 x 450 mm, bílé</t>
  </si>
  <si>
    <t>725017129R00</t>
  </si>
  <si>
    <t>Kryt sifonu umyvadel, bílý</t>
  </si>
  <si>
    <t>725810402R00</t>
  </si>
  <si>
    <t>Ventil rohový bez přípojovací trubičky TE 66 G 1/2"</t>
  </si>
  <si>
    <t>55144236R</t>
  </si>
  <si>
    <t>Baterie umyvadlová Chrome s výpustí</t>
  </si>
  <si>
    <t>725860211RT1</t>
  </si>
  <si>
    <t>Sifon umyvadlový, 5/4", zpětná klapka, čistící otvor, D 32, 40 mm</t>
  </si>
  <si>
    <t>998725102R00</t>
  </si>
  <si>
    <t>Přesun hmot pro zařizovací předměty, výšky do 12 m</t>
  </si>
  <si>
    <t>73501</t>
  </si>
  <si>
    <t>Demontáž stávajících otopných těles, provedení očištění a nátěru vč. zpětného osazení</t>
  </si>
  <si>
    <t>ks</t>
  </si>
  <si>
    <t>998735102R00</t>
  </si>
  <si>
    <t>Přesun hmot pro otopná tělesa, výšky do 12 m</t>
  </si>
  <si>
    <t>76601</t>
  </si>
  <si>
    <t>Demontáž a likvidace vestavěných skříní, Vyklizení vybavení učebny</t>
  </si>
  <si>
    <t>766666114R00</t>
  </si>
  <si>
    <t>Montáž dveří posuvných, osazení závěsu, 2kř.</t>
  </si>
  <si>
    <t>61169704R</t>
  </si>
  <si>
    <t>Dveře posuvné do pouzdra s propustností světla, 1000 x 2100 mm</t>
  </si>
  <si>
    <t>549146413R</t>
  </si>
  <si>
    <t>Kování, madlo</t>
  </si>
  <si>
    <t>998766102R00</t>
  </si>
  <si>
    <t>Přesun hmot pro truhlářské konstr., výšky do 12 m</t>
  </si>
  <si>
    <t>776511820RT3</t>
  </si>
  <si>
    <t>Odstranění PVC a koberců lepených s podložkou</t>
  </si>
  <si>
    <t>776101101R00</t>
  </si>
  <si>
    <t>Vysávání podlah prům.vysavačem pod povlak.podlahy</t>
  </si>
  <si>
    <t>776101121R00</t>
  </si>
  <si>
    <t>Provedení penetrace podkladu pod.povlak.podlahy</t>
  </si>
  <si>
    <t>776521230RT1</t>
  </si>
  <si>
    <t>Lepení podlah povlakových z PVC, pouze nalepení - PVC ve specifikaci</t>
  </si>
  <si>
    <t>28412306R</t>
  </si>
  <si>
    <t>Podlahovina PVC vinyl v rolích</t>
  </si>
  <si>
    <t>776994111R00</t>
  </si>
  <si>
    <t>Spoj povlakových podlahovin, povlakových podlah za studena</t>
  </si>
  <si>
    <t>775413040R00</t>
  </si>
  <si>
    <t>Montáž podlahové lišty lepením</t>
  </si>
  <si>
    <t>28342403R</t>
  </si>
  <si>
    <t>Lišta soklová PVC</t>
  </si>
  <si>
    <t>776996110RT1</t>
  </si>
  <si>
    <t>Základní čištění nově položených podlahovin, vysátím a setřením vlhkým mopem</t>
  </si>
  <si>
    <t>998776102R00</t>
  </si>
  <si>
    <t>Přesun hmot pro podlahy povlakové, výšky do 12 m</t>
  </si>
  <si>
    <t>602016193R00</t>
  </si>
  <si>
    <t>781475116RU2</t>
  </si>
  <si>
    <t>Obklad vnitřní stěn keramický, do tmele, 30 x 30 cm, flex.lep., spár.hmota</t>
  </si>
  <si>
    <t>781479711R00</t>
  </si>
  <si>
    <t>Příplatek k obkladu stěn keram.,za plochu do 10 m2</t>
  </si>
  <si>
    <t>59782220R</t>
  </si>
  <si>
    <t>Dlaždice 300 x 300 mm béžová</t>
  </si>
  <si>
    <t>781491001R00</t>
  </si>
  <si>
    <t>Montáž lišt k obkladům</t>
  </si>
  <si>
    <t>781497111RS3</t>
  </si>
  <si>
    <t>Lišta hliníková ukončovacích k obkladům , profil RB, pro tloušťku obkladu 10 mm</t>
  </si>
  <si>
    <t>998781102R00</t>
  </si>
  <si>
    <t>Přesun hmot pro obklady keramické, výšky do 12 m</t>
  </si>
  <si>
    <t>vlastní</t>
  </si>
  <si>
    <t>Očištění a nátěr ocel. zárubní 1xzáklad+2xemail</t>
  </si>
  <si>
    <t>784410010RA0</t>
  </si>
  <si>
    <t>Příprava podkladu stěn a stropů</t>
  </si>
  <si>
    <t>784161601R00</t>
  </si>
  <si>
    <t>Penetrace podkladu 1 x, hloubková</t>
  </si>
  <si>
    <t>784165442R00</t>
  </si>
  <si>
    <t>Malba bílá, otěruvzdorná, bez pen.,2x</t>
  </si>
  <si>
    <t>784011222RT2</t>
  </si>
  <si>
    <t>Zakrytí podlah, včetně odstranění, včetně papírové lepenky</t>
  </si>
  <si>
    <t>784011221RT2</t>
  </si>
  <si>
    <t>Zakrytí podlah geotextílií/fólií, včetně odstranění</t>
  </si>
  <si>
    <t>650801115R00</t>
  </si>
  <si>
    <t>Demontáž svítidla stropního zavěšeného</t>
  </si>
  <si>
    <t>650101536R00</t>
  </si>
  <si>
    <t>Montáž LED svítidla stropního zavěšeného</t>
  </si>
  <si>
    <t>650101511R00</t>
  </si>
  <si>
    <t>Montáž LED svítidla stropního vestavného</t>
  </si>
  <si>
    <t>348360183R</t>
  </si>
  <si>
    <t>Svítidlo LED stropní</t>
  </si>
  <si>
    <t>650101</t>
  </si>
  <si>
    <t xml:space="preserve">Elektroinstalační práce </t>
  </si>
  <si>
    <t>005211010R</t>
  </si>
  <si>
    <t>Předání a převzetí staveniště</t>
  </si>
  <si>
    <t>Soubor</t>
  </si>
  <si>
    <t>00524R</t>
  </si>
  <si>
    <t>Předání a převzetí díla</t>
  </si>
  <si>
    <t>005121020R</t>
  </si>
  <si>
    <t xml:space="preserve">Zařízení staveniště </t>
  </si>
  <si>
    <t>VN 91-51</t>
  </si>
  <si>
    <t>Náklady na projekční práce - skutečný stav</t>
  </si>
  <si>
    <t>VN 91-61</t>
  </si>
  <si>
    <t>Koordinační činnost</t>
  </si>
  <si>
    <t>VN 91-71</t>
  </si>
  <si>
    <t>Statické posouzení</t>
  </si>
  <si>
    <t>79901</t>
  </si>
  <si>
    <t>Stavební přípomoce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</si>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</sst>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35" t="s">
        <v>38</v>
      </c>
    </row>
    <row r="2" spans="1:7" ht="57.75" customHeight="1" x14ac:dyDescent="0.25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2"/>
  <sheetViews>
    <sheetView showGridLines="0" topLeftCell="B1" zoomScaleNormal="100" zoomScaleSheetLayoutView="75" workbookViewId="0">
      <selection activeCell="H32" sqref="H32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5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5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5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5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 t="s">
        <v>51</v>
      </c>
      <c r="J5" s="11"/>
    </row>
    <row r="6" spans="1:15" ht="15.75" customHeight="1" x14ac:dyDescent="0.25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 t="s">
        <v>52</v>
      </c>
      <c r="J6" s="11"/>
    </row>
    <row r="7" spans="1:15" ht="15.75" customHeight="1" x14ac:dyDescent="0.25">
      <c r="A7" s="4"/>
      <c r="B7" s="40"/>
      <c r="C7" s="122" t="s">
        <v>50</v>
      </c>
      <c r="D7" s="104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5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5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5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SUMIF(F47:F68,A16,I47:I68)+SUMIF(F47:F68,"PSU",I47:I68)</f>
        <v>0</v>
      </c>
      <c r="J16" s="82"/>
    </row>
    <row r="17" spans="1:10" ht="23.25" customHeight="1" x14ac:dyDescent="0.25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SUMIF(F47:F68,A17,I47:I68)</f>
        <v>0</v>
      </c>
      <c r="J17" s="82"/>
    </row>
    <row r="18" spans="1:10" ht="23.25" customHeight="1" x14ac:dyDescent="0.25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SUMIF(F47:F68,A18,I47:I68)</f>
        <v>0</v>
      </c>
      <c r="J18" s="82"/>
    </row>
    <row r="19" spans="1:10" ht="23.25" customHeight="1" x14ac:dyDescent="0.25">
      <c r="A19" s="192" t="s">
        <v>98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SUMIF(F47:F68,A19,I47:I68)</f>
        <v>0</v>
      </c>
      <c r="J19" s="82"/>
    </row>
    <row r="20" spans="1:10" ht="23.25" customHeight="1" x14ac:dyDescent="0.25">
      <c r="A20" s="192" t="s">
        <v>101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SUMIF(F47:F68,A20,I47:I68)</f>
        <v>0</v>
      </c>
      <c r="J20" s="82"/>
    </row>
    <row r="21" spans="1:10" ht="23.25" customHeight="1" x14ac:dyDescent="0.25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3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3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55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5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5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5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5">
      <c r="A39" s="130">
        <v>1</v>
      </c>
      <c r="B39" s="136" t="s">
        <v>53</v>
      </c>
      <c r="C39" s="137" t="s">
        <v>46</v>
      </c>
      <c r="D39" s="138"/>
      <c r="E39" s="138"/>
      <c r="F39" s="146">
        <f>'Rozpočet Pol'!AC134</f>
        <v>0</v>
      </c>
      <c r="G39" s="147">
        <f>'Rozpočet Pol'!AD134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5">
      <c r="A40" s="130"/>
      <c r="B40" s="140" t="s">
        <v>54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6" x14ac:dyDescent="0.3">
      <c r="B44" s="160" t="s">
        <v>56</v>
      </c>
    </row>
    <row r="46" spans="1:10" ht="25.5" customHeight="1" x14ac:dyDescent="0.25">
      <c r="A46" s="161"/>
      <c r="B46" s="167" t="s">
        <v>16</v>
      </c>
      <c r="C46" s="167" t="s">
        <v>5</v>
      </c>
      <c r="D46" s="168"/>
      <c r="E46" s="168"/>
      <c r="F46" s="171" t="s">
        <v>57</v>
      </c>
      <c r="G46" s="171"/>
      <c r="H46" s="171"/>
      <c r="I46" s="172" t="s">
        <v>28</v>
      </c>
      <c r="J46" s="172"/>
    </row>
    <row r="47" spans="1:10" ht="25.5" customHeight="1" x14ac:dyDescent="0.25">
      <c r="A47" s="162"/>
      <c r="B47" s="173" t="s">
        <v>58</v>
      </c>
      <c r="C47" s="174" t="s">
        <v>59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5">
      <c r="A48" s="162"/>
      <c r="B48" s="165" t="s">
        <v>60</v>
      </c>
      <c r="C48" s="164" t="s">
        <v>61</v>
      </c>
      <c r="D48" s="166"/>
      <c r="E48" s="166"/>
      <c r="F48" s="182" t="s">
        <v>23</v>
      </c>
      <c r="G48" s="183"/>
      <c r="H48" s="183"/>
      <c r="I48" s="184">
        <f>'Rozpočet Pol'!G10</f>
        <v>0</v>
      </c>
      <c r="J48" s="184"/>
    </row>
    <row r="49" spans="1:10" ht="25.5" customHeight="1" x14ac:dyDescent="0.25">
      <c r="A49" s="162"/>
      <c r="B49" s="165" t="s">
        <v>62</v>
      </c>
      <c r="C49" s="164" t="s">
        <v>63</v>
      </c>
      <c r="D49" s="166"/>
      <c r="E49" s="166"/>
      <c r="F49" s="182" t="s">
        <v>23</v>
      </c>
      <c r="G49" s="183"/>
      <c r="H49" s="183"/>
      <c r="I49" s="184">
        <f>'Rozpočet Pol'!G14</f>
        <v>0</v>
      </c>
      <c r="J49" s="184"/>
    </row>
    <row r="50" spans="1:10" ht="25.5" customHeight="1" x14ac:dyDescent="0.25">
      <c r="A50" s="162"/>
      <c r="B50" s="165" t="s">
        <v>64</v>
      </c>
      <c r="C50" s="164" t="s">
        <v>65</v>
      </c>
      <c r="D50" s="166"/>
      <c r="E50" s="166"/>
      <c r="F50" s="182" t="s">
        <v>23</v>
      </c>
      <c r="G50" s="183"/>
      <c r="H50" s="183"/>
      <c r="I50" s="184">
        <f>'Rozpočet Pol'!G25</f>
        <v>0</v>
      </c>
      <c r="J50" s="184"/>
    </row>
    <row r="51" spans="1:10" ht="25.5" customHeight="1" x14ac:dyDescent="0.25">
      <c r="A51" s="162"/>
      <c r="B51" s="165" t="s">
        <v>66</v>
      </c>
      <c r="C51" s="164" t="s">
        <v>67</v>
      </c>
      <c r="D51" s="166"/>
      <c r="E51" s="166"/>
      <c r="F51" s="182" t="s">
        <v>23</v>
      </c>
      <c r="G51" s="183"/>
      <c r="H51" s="183"/>
      <c r="I51" s="184">
        <f>'Rozpočet Pol'!G28</f>
        <v>0</v>
      </c>
      <c r="J51" s="184"/>
    </row>
    <row r="52" spans="1:10" ht="25.5" customHeight="1" x14ac:dyDescent="0.25">
      <c r="A52" s="162"/>
      <c r="B52" s="165" t="s">
        <v>68</v>
      </c>
      <c r="C52" s="164" t="s">
        <v>69</v>
      </c>
      <c r="D52" s="166"/>
      <c r="E52" s="166"/>
      <c r="F52" s="182" t="s">
        <v>23</v>
      </c>
      <c r="G52" s="183"/>
      <c r="H52" s="183"/>
      <c r="I52" s="184">
        <f>'Rozpočet Pol'!G32</f>
        <v>0</v>
      </c>
      <c r="J52" s="184"/>
    </row>
    <row r="53" spans="1:10" ht="25.5" customHeight="1" x14ac:dyDescent="0.25">
      <c r="A53" s="162"/>
      <c r="B53" s="165" t="s">
        <v>70</v>
      </c>
      <c r="C53" s="164" t="s">
        <v>71</v>
      </c>
      <c r="D53" s="166"/>
      <c r="E53" s="166"/>
      <c r="F53" s="182" t="s">
        <v>23</v>
      </c>
      <c r="G53" s="183"/>
      <c r="H53" s="183"/>
      <c r="I53" s="184">
        <f>'Rozpočet Pol'!G35</f>
        <v>0</v>
      </c>
      <c r="J53" s="184"/>
    </row>
    <row r="54" spans="1:10" ht="25.5" customHeight="1" x14ac:dyDescent="0.25">
      <c r="A54" s="162"/>
      <c r="B54" s="165" t="s">
        <v>72</v>
      </c>
      <c r="C54" s="164" t="s">
        <v>73</v>
      </c>
      <c r="D54" s="166"/>
      <c r="E54" s="166"/>
      <c r="F54" s="182" t="s">
        <v>23</v>
      </c>
      <c r="G54" s="183"/>
      <c r="H54" s="183"/>
      <c r="I54" s="184">
        <f>'Rozpočet Pol'!G40</f>
        <v>0</v>
      </c>
      <c r="J54" s="184"/>
    </row>
    <row r="55" spans="1:10" ht="25.5" customHeight="1" x14ac:dyDescent="0.25">
      <c r="A55" s="162"/>
      <c r="B55" s="165" t="s">
        <v>74</v>
      </c>
      <c r="C55" s="164" t="s">
        <v>75</v>
      </c>
      <c r="D55" s="166"/>
      <c r="E55" s="166"/>
      <c r="F55" s="182" t="s">
        <v>23</v>
      </c>
      <c r="G55" s="183"/>
      <c r="H55" s="183"/>
      <c r="I55" s="184">
        <f>'Rozpočet Pol'!G44</f>
        <v>0</v>
      </c>
      <c r="J55" s="184"/>
    </row>
    <row r="56" spans="1:10" ht="25.5" customHeight="1" x14ac:dyDescent="0.25">
      <c r="A56" s="162"/>
      <c r="B56" s="165" t="s">
        <v>76</v>
      </c>
      <c r="C56" s="164" t="s">
        <v>77</v>
      </c>
      <c r="D56" s="166"/>
      <c r="E56" s="166"/>
      <c r="F56" s="182" t="s">
        <v>23</v>
      </c>
      <c r="G56" s="183"/>
      <c r="H56" s="183"/>
      <c r="I56" s="184">
        <f>'Rozpočet Pol'!G58</f>
        <v>0</v>
      </c>
      <c r="J56" s="184"/>
    </row>
    <row r="57" spans="1:10" ht="25.5" customHeight="1" x14ac:dyDescent="0.25">
      <c r="A57" s="162"/>
      <c r="B57" s="165" t="s">
        <v>78</v>
      </c>
      <c r="C57" s="164" t="s">
        <v>79</v>
      </c>
      <c r="D57" s="166"/>
      <c r="E57" s="166"/>
      <c r="F57" s="182" t="s">
        <v>24</v>
      </c>
      <c r="G57" s="183"/>
      <c r="H57" s="183"/>
      <c r="I57" s="184">
        <f>'Rozpočet Pol'!G60</f>
        <v>0</v>
      </c>
      <c r="J57" s="184"/>
    </row>
    <row r="58" spans="1:10" ht="25.5" customHeight="1" x14ac:dyDescent="0.25">
      <c r="A58" s="162"/>
      <c r="B58" s="165" t="s">
        <v>80</v>
      </c>
      <c r="C58" s="164" t="s">
        <v>81</v>
      </c>
      <c r="D58" s="166"/>
      <c r="E58" s="166"/>
      <c r="F58" s="182" t="s">
        <v>24</v>
      </c>
      <c r="G58" s="183"/>
      <c r="H58" s="183"/>
      <c r="I58" s="184">
        <f>'Rozpočet Pol'!G65</f>
        <v>0</v>
      </c>
      <c r="J58" s="184"/>
    </row>
    <row r="59" spans="1:10" ht="25.5" customHeight="1" x14ac:dyDescent="0.25">
      <c r="A59" s="162"/>
      <c r="B59" s="165" t="s">
        <v>82</v>
      </c>
      <c r="C59" s="164" t="s">
        <v>83</v>
      </c>
      <c r="D59" s="166"/>
      <c r="E59" s="166"/>
      <c r="F59" s="182" t="s">
        <v>24</v>
      </c>
      <c r="G59" s="183"/>
      <c r="H59" s="183"/>
      <c r="I59" s="184">
        <f>'Rozpočet Pol'!G72</f>
        <v>0</v>
      </c>
      <c r="J59" s="184"/>
    </row>
    <row r="60" spans="1:10" ht="25.5" customHeight="1" x14ac:dyDescent="0.25">
      <c r="A60" s="162"/>
      <c r="B60" s="165" t="s">
        <v>84</v>
      </c>
      <c r="C60" s="164" t="s">
        <v>85</v>
      </c>
      <c r="D60" s="166"/>
      <c r="E60" s="166"/>
      <c r="F60" s="182" t="s">
        <v>24</v>
      </c>
      <c r="G60" s="183"/>
      <c r="H60" s="183"/>
      <c r="I60" s="184">
        <f>'Rozpočet Pol'!G81</f>
        <v>0</v>
      </c>
      <c r="J60" s="184"/>
    </row>
    <row r="61" spans="1:10" ht="25.5" customHeight="1" x14ac:dyDescent="0.25">
      <c r="A61" s="162"/>
      <c r="B61" s="165" t="s">
        <v>86</v>
      </c>
      <c r="C61" s="164" t="s">
        <v>87</v>
      </c>
      <c r="D61" s="166"/>
      <c r="E61" s="166"/>
      <c r="F61" s="182" t="s">
        <v>24</v>
      </c>
      <c r="G61" s="183"/>
      <c r="H61" s="183"/>
      <c r="I61" s="184">
        <f>'Rozpočet Pol'!G84</f>
        <v>0</v>
      </c>
      <c r="J61" s="184"/>
    </row>
    <row r="62" spans="1:10" ht="25.5" customHeight="1" x14ac:dyDescent="0.25">
      <c r="A62" s="162"/>
      <c r="B62" s="165" t="s">
        <v>88</v>
      </c>
      <c r="C62" s="164" t="s">
        <v>89</v>
      </c>
      <c r="D62" s="166"/>
      <c r="E62" s="166"/>
      <c r="F62" s="182" t="s">
        <v>24</v>
      </c>
      <c r="G62" s="183"/>
      <c r="H62" s="183"/>
      <c r="I62" s="184">
        <f>'Rozpočet Pol'!G90</f>
        <v>0</v>
      </c>
      <c r="J62" s="184"/>
    </row>
    <row r="63" spans="1:10" ht="25.5" customHeight="1" x14ac:dyDescent="0.25">
      <c r="A63" s="162"/>
      <c r="B63" s="165" t="s">
        <v>90</v>
      </c>
      <c r="C63" s="164" t="s">
        <v>91</v>
      </c>
      <c r="D63" s="166"/>
      <c r="E63" s="166"/>
      <c r="F63" s="182" t="s">
        <v>24</v>
      </c>
      <c r="G63" s="183"/>
      <c r="H63" s="183"/>
      <c r="I63" s="184">
        <f>'Rozpočet Pol'!G101</f>
        <v>0</v>
      </c>
      <c r="J63" s="184"/>
    </row>
    <row r="64" spans="1:10" ht="25.5" customHeight="1" x14ac:dyDescent="0.25">
      <c r="A64" s="162"/>
      <c r="B64" s="165" t="s">
        <v>92</v>
      </c>
      <c r="C64" s="164" t="s">
        <v>93</v>
      </c>
      <c r="D64" s="166"/>
      <c r="E64" s="166"/>
      <c r="F64" s="182" t="s">
        <v>24</v>
      </c>
      <c r="G64" s="183"/>
      <c r="H64" s="183"/>
      <c r="I64" s="184">
        <f>'Rozpočet Pol'!G109</f>
        <v>0</v>
      </c>
      <c r="J64" s="184"/>
    </row>
    <row r="65" spans="1:10" ht="25.5" customHeight="1" x14ac:dyDescent="0.25">
      <c r="A65" s="162"/>
      <c r="B65" s="165" t="s">
        <v>94</v>
      </c>
      <c r="C65" s="164" t="s">
        <v>95</v>
      </c>
      <c r="D65" s="166"/>
      <c r="E65" s="166"/>
      <c r="F65" s="182" t="s">
        <v>24</v>
      </c>
      <c r="G65" s="183"/>
      <c r="H65" s="183"/>
      <c r="I65" s="184">
        <f>'Rozpočet Pol'!G111</f>
        <v>0</v>
      </c>
      <c r="J65" s="184"/>
    </row>
    <row r="66" spans="1:10" ht="25.5" customHeight="1" x14ac:dyDescent="0.25">
      <c r="A66" s="162"/>
      <c r="B66" s="165" t="s">
        <v>96</v>
      </c>
      <c r="C66" s="164" t="s">
        <v>97</v>
      </c>
      <c r="D66" s="166"/>
      <c r="E66" s="166"/>
      <c r="F66" s="182" t="s">
        <v>25</v>
      </c>
      <c r="G66" s="183"/>
      <c r="H66" s="183"/>
      <c r="I66" s="184">
        <f>'Rozpočet Pol'!G118</f>
        <v>0</v>
      </c>
      <c r="J66" s="184"/>
    </row>
    <row r="67" spans="1:10" ht="25.5" customHeight="1" x14ac:dyDescent="0.25">
      <c r="A67" s="162"/>
      <c r="B67" s="165" t="s">
        <v>98</v>
      </c>
      <c r="C67" s="164" t="s">
        <v>26</v>
      </c>
      <c r="D67" s="166"/>
      <c r="E67" s="166"/>
      <c r="F67" s="182" t="s">
        <v>98</v>
      </c>
      <c r="G67" s="183"/>
      <c r="H67" s="183"/>
      <c r="I67" s="184">
        <f>'Rozpočet Pol'!G124</f>
        <v>0</v>
      </c>
      <c r="J67" s="184"/>
    </row>
    <row r="68" spans="1:10" ht="25.5" customHeight="1" x14ac:dyDescent="0.25">
      <c r="A68" s="162"/>
      <c r="B68" s="176" t="s">
        <v>99</v>
      </c>
      <c r="C68" s="177" t="s">
        <v>100</v>
      </c>
      <c r="D68" s="178"/>
      <c r="E68" s="178"/>
      <c r="F68" s="185" t="s">
        <v>23</v>
      </c>
      <c r="G68" s="186"/>
      <c r="H68" s="186"/>
      <c r="I68" s="187">
        <f>'Rozpočet Pol'!G131</f>
        <v>0</v>
      </c>
      <c r="J68" s="187"/>
    </row>
    <row r="69" spans="1:10" ht="25.5" customHeight="1" x14ac:dyDescent="0.25">
      <c r="A69" s="163"/>
      <c r="B69" s="169" t="s">
        <v>1</v>
      </c>
      <c r="C69" s="169"/>
      <c r="D69" s="170"/>
      <c r="E69" s="170"/>
      <c r="F69" s="188"/>
      <c r="G69" s="189"/>
      <c r="H69" s="189"/>
      <c r="I69" s="190">
        <f>SUM(I47:I68)</f>
        <v>0</v>
      </c>
      <c r="J69" s="190"/>
    </row>
    <row r="70" spans="1:10" x14ac:dyDescent="0.25">
      <c r="F70" s="191"/>
      <c r="G70" s="129"/>
      <c r="H70" s="191"/>
      <c r="I70" s="129"/>
      <c r="J70" s="129"/>
    </row>
    <row r="71" spans="1:10" x14ac:dyDescent="0.25">
      <c r="F71" s="191"/>
      <c r="G71" s="129"/>
      <c r="H71" s="191"/>
      <c r="I71" s="129"/>
      <c r="J71" s="129"/>
    </row>
    <row r="72" spans="1:10" x14ac:dyDescent="0.25">
      <c r="F72" s="191"/>
      <c r="G72" s="129"/>
      <c r="H72" s="191"/>
      <c r="I72" s="129"/>
      <c r="J72" s="129"/>
    </row>
  </sheetData>
  <sheetProtection algorithmName="SHA-512" hashValue="OiMwtBZ/Ti61oJ23F1NHgHA1AaRgcDUltc92qp/A3y8P1GpKi6QbajMt9ysjIxHxD/CZpg9YjJvP13vNNoOdvw==" saltValue="4vSDJ3wOn8Kcf8aDs0i5F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5">
    <mergeCell ref="I69:J69"/>
    <mergeCell ref="I66:J66"/>
    <mergeCell ref="C66:E66"/>
    <mergeCell ref="I67:J67"/>
    <mergeCell ref="C67:E67"/>
    <mergeCell ref="I68:J68"/>
    <mergeCell ref="C68:E68"/>
    <mergeCell ref="I63:J63"/>
    <mergeCell ref="C63:E63"/>
    <mergeCell ref="I64:J64"/>
    <mergeCell ref="C64:E64"/>
    <mergeCell ref="I65:J65"/>
    <mergeCell ref="C65:E65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77" t="s">
        <v>41</v>
      </c>
      <c r="B2" s="76"/>
      <c r="C2" s="102"/>
      <c r="D2" s="102"/>
      <c r="E2" s="102"/>
      <c r="F2" s="102"/>
      <c r="G2" s="103"/>
    </row>
    <row r="3" spans="1:7" ht="24.9" hidden="1" customHeight="1" x14ac:dyDescent="0.25">
      <c r="A3" s="77" t="s">
        <v>7</v>
      </c>
      <c r="B3" s="76"/>
      <c r="C3" s="102"/>
      <c r="D3" s="102"/>
      <c r="E3" s="102"/>
      <c r="F3" s="102"/>
      <c r="G3" s="103"/>
    </row>
    <row r="4" spans="1:7" ht="24.9" hidden="1" customHeight="1" x14ac:dyDescent="0.25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44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8" customWidth="1"/>
    <col min="3" max="3" width="38.33203125" style="128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 x14ac:dyDescent="0.3">
      <c r="A1" s="194" t="s">
        <v>6</v>
      </c>
      <c r="B1" s="194"/>
      <c r="C1" s="194"/>
      <c r="D1" s="194"/>
      <c r="E1" s="194"/>
      <c r="F1" s="194"/>
      <c r="G1" s="194"/>
      <c r="AE1" t="s">
        <v>103</v>
      </c>
    </row>
    <row r="2" spans="1:60" ht="25.05" customHeight="1" x14ac:dyDescent="0.25">
      <c r="A2" s="201" t="s">
        <v>102</v>
      </c>
      <c r="B2" s="195"/>
      <c r="C2" s="196" t="s">
        <v>46</v>
      </c>
      <c r="D2" s="197"/>
      <c r="E2" s="197"/>
      <c r="F2" s="197"/>
      <c r="G2" s="203"/>
      <c r="AE2" t="s">
        <v>104</v>
      </c>
    </row>
    <row r="3" spans="1:60" ht="25.05" customHeight="1" x14ac:dyDescent="0.25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105</v>
      </c>
    </row>
    <row r="4" spans="1:60" ht="25.05" hidden="1" customHeight="1" x14ac:dyDescent="0.25">
      <c r="A4" s="202" t="s">
        <v>8</v>
      </c>
      <c r="B4" s="200"/>
      <c r="C4" s="198"/>
      <c r="D4" s="199"/>
      <c r="E4" s="199"/>
      <c r="F4" s="199"/>
      <c r="G4" s="204"/>
      <c r="AE4" t="s">
        <v>106</v>
      </c>
    </row>
    <row r="5" spans="1:60" hidden="1" x14ac:dyDescent="0.25">
      <c r="A5" s="205" t="s">
        <v>107</v>
      </c>
      <c r="B5" s="206"/>
      <c r="C5" s="207"/>
      <c r="D5" s="208"/>
      <c r="E5" s="208"/>
      <c r="F5" s="208"/>
      <c r="G5" s="209"/>
      <c r="AE5" t="s">
        <v>108</v>
      </c>
    </row>
    <row r="7" spans="1:60" ht="39.6" x14ac:dyDescent="0.25">
      <c r="A7" s="214" t="s">
        <v>109</v>
      </c>
      <c r="B7" s="215" t="s">
        <v>110</v>
      </c>
      <c r="C7" s="215" t="s">
        <v>111</v>
      </c>
      <c r="D7" s="214" t="s">
        <v>112</v>
      </c>
      <c r="E7" s="214" t="s">
        <v>113</v>
      </c>
      <c r="F7" s="210" t="s">
        <v>114</v>
      </c>
      <c r="G7" s="231" t="s">
        <v>28</v>
      </c>
      <c r="H7" s="232" t="s">
        <v>29</v>
      </c>
      <c r="I7" s="232" t="s">
        <v>115</v>
      </c>
      <c r="J7" s="232" t="s">
        <v>30</v>
      </c>
      <c r="K7" s="232" t="s">
        <v>116</v>
      </c>
      <c r="L7" s="232" t="s">
        <v>117</v>
      </c>
      <c r="M7" s="232" t="s">
        <v>118</v>
      </c>
      <c r="N7" s="232" t="s">
        <v>119</v>
      </c>
      <c r="O7" s="232" t="s">
        <v>120</v>
      </c>
      <c r="P7" s="232" t="s">
        <v>121</v>
      </c>
      <c r="Q7" s="232" t="s">
        <v>122</v>
      </c>
      <c r="R7" s="232" t="s">
        <v>123</v>
      </c>
      <c r="S7" s="232" t="s">
        <v>124</v>
      </c>
      <c r="T7" s="232" t="s">
        <v>125</v>
      </c>
      <c r="U7" s="217" t="s">
        <v>126</v>
      </c>
    </row>
    <row r="8" spans="1:60" x14ac:dyDescent="0.25">
      <c r="A8" s="233" t="s">
        <v>127</v>
      </c>
      <c r="B8" s="234" t="s">
        <v>58</v>
      </c>
      <c r="C8" s="235" t="s">
        <v>59</v>
      </c>
      <c r="D8" s="236"/>
      <c r="E8" s="237"/>
      <c r="F8" s="238"/>
      <c r="G8" s="238">
        <f>SUMIF(AE9:AE9,"&lt;&gt;NOR",G9:G9)</f>
        <v>0</v>
      </c>
      <c r="H8" s="238"/>
      <c r="I8" s="238">
        <f>SUM(I9:I9)</f>
        <v>0</v>
      </c>
      <c r="J8" s="238"/>
      <c r="K8" s="238">
        <f>SUM(K9:K9)</f>
        <v>0</v>
      </c>
      <c r="L8" s="238"/>
      <c r="M8" s="238">
        <f>SUM(M9:M9)</f>
        <v>0</v>
      </c>
      <c r="N8" s="216"/>
      <c r="O8" s="216">
        <f>SUM(O9:O9)</f>
        <v>0.75687000000000004</v>
      </c>
      <c r="P8" s="216"/>
      <c r="Q8" s="216">
        <f>SUM(Q9:Q9)</f>
        <v>0</v>
      </c>
      <c r="R8" s="216"/>
      <c r="S8" s="216"/>
      <c r="T8" s="233"/>
      <c r="U8" s="216">
        <f>SUM(U9:U9)</f>
        <v>6.01</v>
      </c>
      <c r="AE8" t="s">
        <v>128</v>
      </c>
    </row>
    <row r="9" spans="1:60" outlineLevel="1" x14ac:dyDescent="0.25">
      <c r="A9" s="212">
        <v>1</v>
      </c>
      <c r="B9" s="218" t="s">
        <v>129</v>
      </c>
      <c r="C9" s="261" t="s">
        <v>130</v>
      </c>
      <c r="D9" s="220" t="s">
        <v>131</v>
      </c>
      <c r="E9" s="226">
        <v>10.130800000000001</v>
      </c>
      <c r="F9" s="228">
        <f>H9+J9</f>
        <v>0</v>
      </c>
      <c r="G9" s="229">
        <f>ROUND(E9*F9,2)</f>
        <v>0</v>
      </c>
      <c r="H9" s="229"/>
      <c r="I9" s="229">
        <f>ROUND(E9*H9,2)</f>
        <v>0</v>
      </c>
      <c r="J9" s="229"/>
      <c r="K9" s="229">
        <f>ROUND(E9*J9,2)</f>
        <v>0</v>
      </c>
      <c r="L9" s="229">
        <v>21</v>
      </c>
      <c r="M9" s="229">
        <f>G9*(1+L9/100)</f>
        <v>0</v>
      </c>
      <c r="N9" s="221">
        <v>7.4709999999999999E-2</v>
      </c>
      <c r="O9" s="221">
        <f>ROUND(E9*N9,5)</f>
        <v>0.75687000000000004</v>
      </c>
      <c r="P9" s="221">
        <v>0</v>
      </c>
      <c r="Q9" s="221">
        <f>ROUND(E9*P9,5)</f>
        <v>0</v>
      </c>
      <c r="R9" s="221"/>
      <c r="S9" s="221"/>
      <c r="T9" s="222">
        <v>0.59280999999999995</v>
      </c>
      <c r="U9" s="221">
        <f>ROUND(E9*T9,2)</f>
        <v>6.01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132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x14ac:dyDescent="0.25">
      <c r="A10" s="213" t="s">
        <v>127</v>
      </c>
      <c r="B10" s="219" t="s">
        <v>60</v>
      </c>
      <c r="C10" s="262" t="s">
        <v>61</v>
      </c>
      <c r="D10" s="223"/>
      <c r="E10" s="227"/>
      <c r="F10" s="230"/>
      <c r="G10" s="230">
        <f>SUMIF(AE11:AE13,"&lt;&gt;NOR",G11:G13)</f>
        <v>0</v>
      </c>
      <c r="H10" s="230"/>
      <c r="I10" s="230">
        <f>SUM(I11:I13)</f>
        <v>0</v>
      </c>
      <c r="J10" s="230"/>
      <c r="K10" s="230">
        <f>SUM(K11:K13)</f>
        <v>0</v>
      </c>
      <c r="L10" s="230"/>
      <c r="M10" s="230">
        <f>SUM(M11:M13)</f>
        <v>0</v>
      </c>
      <c r="N10" s="224"/>
      <c r="O10" s="224">
        <f>SUM(O11:O13)</f>
        <v>3.5917599999999998</v>
      </c>
      <c r="P10" s="224"/>
      <c r="Q10" s="224">
        <f>SUM(Q11:Q13)</f>
        <v>0.61250000000000004</v>
      </c>
      <c r="R10" s="224"/>
      <c r="S10" s="224"/>
      <c r="T10" s="225"/>
      <c r="U10" s="224">
        <f>SUM(U11:U13)</f>
        <v>214.92</v>
      </c>
      <c r="AE10" t="s">
        <v>128</v>
      </c>
    </row>
    <row r="11" spans="1:60" ht="20.399999999999999" outlineLevel="1" x14ac:dyDescent="0.25">
      <c r="A11" s="212">
        <v>2</v>
      </c>
      <c r="B11" s="218" t="s">
        <v>133</v>
      </c>
      <c r="C11" s="261" t="s">
        <v>134</v>
      </c>
      <c r="D11" s="220" t="s">
        <v>135</v>
      </c>
      <c r="E11" s="226">
        <v>25</v>
      </c>
      <c r="F11" s="228">
        <f>H11+J11</f>
        <v>0</v>
      </c>
      <c r="G11" s="229">
        <f>ROUND(E11*F11,2)</f>
        <v>0</v>
      </c>
      <c r="H11" s="229"/>
      <c r="I11" s="229">
        <f>ROUND(E11*H11,2)</f>
        <v>0</v>
      </c>
      <c r="J11" s="229"/>
      <c r="K11" s="229">
        <f>ROUND(E11*J11,2)</f>
        <v>0</v>
      </c>
      <c r="L11" s="229">
        <v>21</v>
      </c>
      <c r="M11" s="229">
        <f>G11*(1+L11/100)</f>
        <v>0</v>
      </c>
      <c r="N11" s="221">
        <v>7.5999999999999998E-2</v>
      </c>
      <c r="O11" s="221">
        <f>ROUND(E11*N11,5)</f>
        <v>1.9</v>
      </c>
      <c r="P11" s="221">
        <v>2.4500000000000001E-2</v>
      </c>
      <c r="Q11" s="221">
        <f>ROUND(E11*P11,5)</f>
        <v>0.61250000000000004</v>
      </c>
      <c r="R11" s="221"/>
      <c r="S11" s="221"/>
      <c r="T11" s="222">
        <v>1.8798900000000001</v>
      </c>
      <c r="U11" s="221">
        <f>ROUND(E11*T11,2)</f>
        <v>47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132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5">
      <c r="A12" s="212">
        <v>3</v>
      </c>
      <c r="B12" s="218" t="s">
        <v>136</v>
      </c>
      <c r="C12" s="261" t="s">
        <v>137</v>
      </c>
      <c r="D12" s="220" t="s">
        <v>131</v>
      </c>
      <c r="E12" s="226">
        <v>91.36</v>
      </c>
      <c r="F12" s="228">
        <f>H12+J12</f>
        <v>0</v>
      </c>
      <c r="G12" s="229">
        <f>ROUND(E12*F12,2)</f>
        <v>0</v>
      </c>
      <c r="H12" s="229"/>
      <c r="I12" s="229">
        <f>ROUND(E12*H12,2)</f>
        <v>0</v>
      </c>
      <c r="J12" s="229"/>
      <c r="K12" s="229">
        <f>ROUND(E12*J12,2)</f>
        <v>0</v>
      </c>
      <c r="L12" s="229">
        <v>21</v>
      </c>
      <c r="M12" s="229">
        <f>G12*(1+L12/100)</f>
        <v>0</v>
      </c>
      <c r="N12" s="221">
        <v>1.7729999999999999E-2</v>
      </c>
      <c r="O12" s="221">
        <f>ROUND(E12*N12,5)</f>
        <v>1.61981</v>
      </c>
      <c r="P12" s="221">
        <v>0</v>
      </c>
      <c r="Q12" s="221">
        <f>ROUND(E12*P12,5)</f>
        <v>0</v>
      </c>
      <c r="R12" s="221"/>
      <c r="S12" s="221"/>
      <c r="T12" s="222">
        <v>1.8380000000000001</v>
      </c>
      <c r="U12" s="221">
        <f>ROUND(E12*T12,2)</f>
        <v>167.92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138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5">
      <c r="A13" s="212">
        <v>4</v>
      </c>
      <c r="B13" s="218" t="s">
        <v>139</v>
      </c>
      <c r="C13" s="261" t="s">
        <v>140</v>
      </c>
      <c r="D13" s="220" t="s">
        <v>131</v>
      </c>
      <c r="E13" s="226">
        <v>95.927999999999997</v>
      </c>
      <c r="F13" s="228">
        <f>H13+J13</f>
        <v>0</v>
      </c>
      <c r="G13" s="229">
        <f>ROUND(E13*F13,2)</f>
        <v>0</v>
      </c>
      <c r="H13" s="229"/>
      <c r="I13" s="229">
        <f>ROUND(E13*H13,2)</f>
        <v>0</v>
      </c>
      <c r="J13" s="229"/>
      <c r="K13" s="229">
        <f>ROUND(E13*J13,2)</f>
        <v>0</v>
      </c>
      <c r="L13" s="229">
        <v>21</v>
      </c>
      <c r="M13" s="229">
        <f>G13*(1+L13/100)</f>
        <v>0</v>
      </c>
      <c r="N13" s="221">
        <v>7.5000000000000002E-4</v>
      </c>
      <c r="O13" s="221">
        <f>ROUND(E13*N13,5)</f>
        <v>7.195E-2</v>
      </c>
      <c r="P13" s="221">
        <v>0</v>
      </c>
      <c r="Q13" s="221">
        <f>ROUND(E13*P13,5)</f>
        <v>0</v>
      </c>
      <c r="R13" s="221"/>
      <c r="S13" s="221"/>
      <c r="T13" s="222">
        <v>0</v>
      </c>
      <c r="U13" s="221">
        <f>ROUND(E13*T13,2)</f>
        <v>0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141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x14ac:dyDescent="0.25">
      <c r="A14" s="213" t="s">
        <v>127</v>
      </c>
      <c r="B14" s="219" t="s">
        <v>62</v>
      </c>
      <c r="C14" s="262" t="s">
        <v>63</v>
      </c>
      <c r="D14" s="223"/>
      <c r="E14" s="227"/>
      <c r="F14" s="230"/>
      <c r="G14" s="230">
        <f>SUMIF(AE15:AE24,"&lt;&gt;NOR",G15:G24)</f>
        <v>0</v>
      </c>
      <c r="H14" s="230"/>
      <c r="I14" s="230">
        <f>SUM(I15:I24)</f>
        <v>0</v>
      </c>
      <c r="J14" s="230"/>
      <c r="K14" s="230">
        <f>SUM(K15:K24)</f>
        <v>0</v>
      </c>
      <c r="L14" s="230"/>
      <c r="M14" s="230">
        <f>SUM(M15:M24)</f>
        <v>0</v>
      </c>
      <c r="N14" s="224"/>
      <c r="O14" s="224">
        <f>SUM(O15:O24)</f>
        <v>7.0310600000000001</v>
      </c>
      <c r="P14" s="224"/>
      <c r="Q14" s="224">
        <f>SUM(Q15:Q24)</f>
        <v>2.5016600000000002</v>
      </c>
      <c r="R14" s="224"/>
      <c r="S14" s="224"/>
      <c r="T14" s="225"/>
      <c r="U14" s="224">
        <f>SUM(U15:U24)</f>
        <v>345.99000000000007</v>
      </c>
      <c r="AE14" t="s">
        <v>128</v>
      </c>
    </row>
    <row r="15" spans="1:60" outlineLevel="1" x14ac:dyDescent="0.25">
      <c r="A15" s="212">
        <v>5</v>
      </c>
      <c r="B15" s="218" t="s">
        <v>142</v>
      </c>
      <c r="C15" s="261" t="s">
        <v>143</v>
      </c>
      <c r="D15" s="220" t="s">
        <v>131</v>
      </c>
      <c r="E15" s="226">
        <v>24.264199999999999</v>
      </c>
      <c r="F15" s="228">
        <f>H15+J15</f>
        <v>0</v>
      </c>
      <c r="G15" s="229">
        <f>ROUND(E15*F15,2)</f>
        <v>0</v>
      </c>
      <c r="H15" s="229"/>
      <c r="I15" s="229">
        <f>ROUND(E15*H15,2)</f>
        <v>0</v>
      </c>
      <c r="J15" s="229"/>
      <c r="K15" s="229">
        <f>ROUND(E15*J15,2)</f>
        <v>0</v>
      </c>
      <c r="L15" s="229">
        <v>21</v>
      </c>
      <c r="M15" s="229">
        <f>G15*(1+L15/100)</f>
        <v>0</v>
      </c>
      <c r="N15" s="221">
        <v>4.0000000000000003E-5</v>
      </c>
      <c r="O15" s="221">
        <f>ROUND(E15*N15,5)</f>
        <v>9.7000000000000005E-4</v>
      </c>
      <c r="P15" s="221">
        <v>0</v>
      </c>
      <c r="Q15" s="221">
        <f>ROUND(E15*P15,5)</f>
        <v>0</v>
      </c>
      <c r="R15" s="221"/>
      <c r="S15" s="221"/>
      <c r="T15" s="222">
        <v>7.8E-2</v>
      </c>
      <c r="U15" s="221">
        <f>ROUND(E15*T15,2)</f>
        <v>1.89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138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ht="20.399999999999999" outlineLevel="1" x14ac:dyDescent="0.25">
      <c r="A16" s="212">
        <v>6</v>
      </c>
      <c r="B16" s="218" t="s">
        <v>144</v>
      </c>
      <c r="C16" s="261" t="s">
        <v>145</v>
      </c>
      <c r="D16" s="220" t="s">
        <v>131</v>
      </c>
      <c r="E16" s="226">
        <v>233.8537</v>
      </c>
      <c r="F16" s="228">
        <f>H16+J16</f>
        <v>0</v>
      </c>
      <c r="G16" s="229">
        <f>ROUND(E16*F16,2)</f>
        <v>0</v>
      </c>
      <c r="H16" s="229"/>
      <c r="I16" s="229">
        <f>ROUND(E16*H16,2)</f>
        <v>0</v>
      </c>
      <c r="J16" s="229"/>
      <c r="K16" s="229">
        <f>ROUND(E16*J16,2)</f>
        <v>0</v>
      </c>
      <c r="L16" s="229">
        <v>21</v>
      </c>
      <c r="M16" s="229">
        <f>G16*(1+L16/100)</f>
        <v>0</v>
      </c>
      <c r="N16" s="221">
        <v>1.5959999999999998E-2</v>
      </c>
      <c r="O16" s="221">
        <f>ROUND(E16*N16,5)</f>
        <v>3.73231</v>
      </c>
      <c r="P16" s="221">
        <v>0.01</v>
      </c>
      <c r="Q16" s="221">
        <f>ROUND(E16*P16,5)</f>
        <v>2.3385400000000001</v>
      </c>
      <c r="R16" s="221"/>
      <c r="S16" s="221"/>
      <c r="T16" s="222">
        <v>0.61817</v>
      </c>
      <c r="U16" s="221">
        <f>ROUND(E16*T16,2)</f>
        <v>144.56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132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5">
      <c r="A17" s="212">
        <v>7</v>
      </c>
      <c r="B17" s="218" t="s">
        <v>146</v>
      </c>
      <c r="C17" s="261" t="s">
        <v>147</v>
      </c>
      <c r="D17" s="220" t="s">
        <v>131</v>
      </c>
      <c r="E17" s="226">
        <v>3.5459999999999998</v>
      </c>
      <c r="F17" s="228">
        <f>H17+J17</f>
        <v>0</v>
      </c>
      <c r="G17" s="229">
        <f>ROUND(E17*F17,2)</f>
        <v>0</v>
      </c>
      <c r="H17" s="229"/>
      <c r="I17" s="229">
        <f>ROUND(E17*H17,2)</f>
        <v>0</v>
      </c>
      <c r="J17" s="229"/>
      <c r="K17" s="229">
        <f>ROUND(E17*J17,2)</f>
        <v>0</v>
      </c>
      <c r="L17" s="229">
        <v>21</v>
      </c>
      <c r="M17" s="229">
        <f>G17*(1+L17/100)</f>
        <v>0</v>
      </c>
      <c r="N17" s="221">
        <v>4.7879999999999999E-2</v>
      </c>
      <c r="O17" s="221">
        <f>ROUND(E17*N17,5)</f>
        <v>0.16977999999999999</v>
      </c>
      <c r="P17" s="221">
        <v>4.5999999999999999E-2</v>
      </c>
      <c r="Q17" s="221">
        <f>ROUND(E17*P17,5)</f>
        <v>0.16311999999999999</v>
      </c>
      <c r="R17" s="221"/>
      <c r="S17" s="221"/>
      <c r="T17" s="222">
        <v>1.4858899999999999</v>
      </c>
      <c r="U17" s="221">
        <f>ROUND(E17*T17,2)</f>
        <v>5.27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132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5">
      <c r="A18" s="212">
        <v>8</v>
      </c>
      <c r="B18" s="218" t="s">
        <v>148</v>
      </c>
      <c r="C18" s="261" t="s">
        <v>149</v>
      </c>
      <c r="D18" s="220" t="s">
        <v>131</v>
      </c>
      <c r="E18" s="226">
        <v>11.45</v>
      </c>
      <c r="F18" s="228">
        <f>H18+J18</f>
        <v>0</v>
      </c>
      <c r="G18" s="229">
        <f>ROUND(E18*F18,2)</f>
        <v>0</v>
      </c>
      <c r="H18" s="229"/>
      <c r="I18" s="229">
        <f>ROUND(E18*H18,2)</f>
        <v>0</v>
      </c>
      <c r="J18" s="229"/>
      <c r="K18" s="229">
        <f>ROUND(E18*J18,2)</f>
        <v>0</v>
      </c>
      <c r="L18" s="229">
        <v>21</v>
      </c>
      <c r="M18" s="229">
        <f>G18*(1+L18/100)</f>
        <v>0</v>
      </c>
      <c r="N18" s="221">
        <v>1.5610000000000001E-2</v>
      </c>
      <c r="O18" s="221">
        <f>ROUND(E18*N18,5)</f>
        <v>0.17873</v>
      </c>
      <c r="P18" s="221">
        <v>0</v>
      </c>
      <c r="Q18" s="221">
        <f>ROUND(E18*P18,5)</f>
        <v>0</v>
      </c>
      <c r="R18" s="221"/>
      <c r="S18" s="221"/>
      <c r="T18" s="222">
        <v>0.29075000000000001</v>
      </c>
      <c r="U18" s="221">
        <f>ROUND(E18*T18,2)</f>
        <v>3.33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138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0.399999999999999" outlineLevel="1" x14ac:dyDescent="0.25">
      <c r="A19" s="212">
        <v>9</v>
      </c>
      <c r="B19" s="218" t="s">
        <v>150</v>
      </c>
      <c r="C19" s="261" t="s">
        <v>151</v>
      </c>
      <c r="D19" s="220" t="s">
        <v>131</v>
      </c>
      <c r="E19" s="226">
        <v>10</v>
      </c>
      <c r="F19" s="228">
        <f>H19+J19</f>
        <v>0</v>
      </c>
      <c r="G19" s="229">
        <f>ROUND(E19*F19,2)</f>
        <v>0</v>
      </c>
      <c r="H19" s="229"/>
      <c r="I19" s="229">
        <f>ROUND(E19*H19,2)</f>
        <v>0</v>
      </c>
      <c r="J19" s="229"/>
      <c r="K19" s="229">
        <f>ROUND(E19*J19,2)</f>
        <v>0</v>
      </c>
      <c r="L19" s="229">
        <v>21</v>
      </c>
      <c r="M19" s="229">
        <f>G19*(1+L19/100)</f>
        <v>0</v>
      </c>
      <c r="N19" s="221">
        <v>1.1469999999999999E-2</v>
      </c>
      <c r="O19" s="221">
        <f>ROUND(E19*N19,5)</f>
        <v>0.1147</v>
      </c>
      <c r="P19" s="221">
        <v>0</v>
      </c>
      <c r="Q19" s="221">
        <f>ROUND(E19*P19,5)</f>
        <v>0</v>
      </c>
      <c r="R19" s="221"/>
      <c r="S19" s="221"/>
      <c r="T19" s="222">
        <v>0.495</v>
      </c>
      <c r="U19" s="221">
        <f>ROUND(E19*T19,2)</f>
        <v>4.95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138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5">
      <c r="A20" s="212">
        <v>10</v>
      </c>
      <c r="B20" s="218" t="s">
        <v>152</v>
      </c>
      <c r="C20" s="261" t="s">
        <v>153</v>
      </c>
      <c r="D20" s="220" t="s">
        <v>135</v>
      </c>
      <c r="E20" s="226">
        <v>194</v>
      </c>
      <c r="F20" s="228">
        <f>H20+J20</f>
        <v>0</v>
      </c>
      <c r="G20" s="229">
        <f>ROUND(E20*F20,2)</f>
        <v>0</v>
      </c>
      <c r="H20" s="229"/>
      <c r="I20" s="229">
        <f>ROUND(E20*H20,2)</f>
        <v>0</v>
      </c>
      <c r="J20" s="229"/>
      <c r="K20" s="229">
        <f>ROUND(E20*J20,2)</f>
        <v>0</v>
      </c>
      <c r="L20" s="229">
        <v>21</v>
      </c>
      <c r="M20" s="229">
        <f>G20*(1+L20/100)</f>
        <v>0</v>
      </c>
      <c r="N20" s="221">
        <v>1.56E-3</v>
      </c>
      <c r="O20" s="221">
        <f>ROUND(E20*N20,5)</f>
        <v>0.30264000000000002</v>
      </c>
      <c r="P20" s="221">
        <v>0</v>
      </c>
      <c r="Q20" s="221">
        <f>ROUND(E20*P20,5)</f>
        <v>0</v>
      </c>
      <c r="R20" s="221"/>
      <c r="S20" s="221"/>
      <c r="T20" s="222">
        <v>0.12</v>
      </c>
      <c r="U20" s="221">
        <f>ROUND(E20*T20,2)</f>
        <v>23.28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138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5">
      <c r="A21" s="212">
        <v>11</v>
      </c>
      <c r="B21" s="218" t="s">
        <v>154</v>
      </c>
      <c r="C21" s="261" t="s">
        <v>155</v>
      </c>
      <c r="D21" s="220" t="s">
        <v>131</v>
      </c>
      <c r="E21" s="226">
        <v>237.3997</v>
      </c>
      <c r="F21" s="228">
        <f>H21+J21</f>
        <v>0</v>
      </c>
      <c r="G21" s="229">
        <f>ROUND(E21*F21,2)</f>
        <v>0</v>
      </c>
      <c r="H21" s="229"/>
      <c r="I21" s="229">
        <f>ROUND(E21*H21,2)</f>
        <v>0</v>
      </c>
      <c r="J21" s="229"/>
      <c r="K21" s="229">
        <f>ROUND(E21*J21,2)</f>
        <v>0</v>
      </c>
      <c r="L21" s="229">
        <v>21</v>
      </c>
      <c r="M21" s="229">
        <f>G21*(1+L21/100)</f>
        <v>0</v>
      </c>
      <c r="N21" s="221">
        <v>3.2000000000000003E-4</v>
      </c>
      <c r="O21" s="221">
        <f>ROUND(E21*N21,5)</f>
        <v>7.5969999999999996E-2</v>
      </c>
      <c r="P21" s="221">
        <v>0</v>
      </c>
      <c r="Q21" s="221">
        <f>ROUND(E21*P21,5)</f>
        <v>0</v>
      </c>
      <c r="R21" s="221"/>
      <c r="S21" s="221"/>
      <c r="T21" s="222">
        <v>7.0000000000000007E-2</v>
      </c>
      <c r="U21" s="221">
        <f>ROUND(E21*T21,2)</f>
        <v>16.62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138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ht="20.399999999999999" outlineLevel="1" x14ac:dyDescent="0.25">
      <c r="A22" s="212">
        <v>12</v>
      </c>
      <c r="B22" s="218" t="s">
        <v>156</v>
      </c>
      <c r="C22" s="261" t="s">
        <v>157</v>
      </c>
      <c r="D22" s="220" t="s">
        <v>131</v>
      </c>
      <c r="E22" s="226">
        <v>237.3997</v>
      </c>
      <c r="F22" s="228">
        <f>H22+J22</f>
        <v>0</v>
      </c>
      <c r="G22" s="229">
        <f>ROUND(E22*F22,2)</f>
        <v>0</v>
      </c>
      <c r="H22" s="229"/>
      <c r="I22" s="229">
        <f>ROUND(E22*H22,2)</f>
        <v>0</v>
      </c>
      <c r="J22" s="229"/>
      <c r="K22" s="229">
        <f>ROUND(E22*J22,2)</f>
        <v>0</v>
      </c>
      <c r="L22" s="229">
        <v>21</v>
      </c>
      <c r="M22" s="229">
        <f>G22*(1+L22/100)</f>
        <v>0</v>
      </c>
      <c r="N22" s="221">
        <v>4.9100000000000003E-3</v>
      </c>
      <c r="O22" s="221">
        <f>ROUND(E22*N22,5)</f>
        <v>1.1656299999999999</v>
      </c>
      <c r="P22" s="221">
        <v>0</v>
      </c>
      <c r="Q22" s="221">
        <f>ROUND(E22*P22,5)</f>
        <v>0</v>
      </c>
      <c r="R22" s="221"/>
      <c r="S22" s="221"/>
      <c r="T22" s="222">
        <v>0.36199999999999999</v>
      </c>
      <c r="U22" s="221">
        <f>ROUND(E22*T22,2)</f>
        <v>85.94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138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5">
      <c r="A23" s="212">
        <v>13</v>
      </c>
      <c r="B23" s="218" t="s">
        <v>158</v>
      </c>
      <c r="C23" s="261" t="s">
        <v>159</v>
      </c>
      <c r="D23" s="220" t="s">
        <v>131</v>
      </c>
      <c r="E23" s="226">
        <v>237.3997</v>
      </c>
      <c r="F23" s="228">
        <f>H23+J23</f>
        <v>0</v>
      </c>
      <c r="G23" s="229">
        <f>ROUND(E23*F23,2)</f>
        <v>0</v>
      </c>
      <c r="H23" s="229"/>
      <c r="I23" s="229">
        <f>ROUND(E23*H23,2)</f>
        <v>0</v>
      </c>
      <c r="J23" s="229"/>
      <c r="K23" s="229">
        <f>ROUND(E23*J23,2)</f>
        <v>0</v>
      </c>
      <c r="L23" s="229">
        <v>21</v>
      </c>
      <c r="M23" s="229">
        <f>G23*(1+L23/100)</f>
        <v>0</v>
      </c>
      <c r="N23" s="221">
        <v>4.8999999999999998E-3</v>
      </c>
      <c r="O23" s="221">
        <f>ROUND(E23*N23,5)</f>
        <v>1.16326</v>
      </c>
      <c r="P23" s="221">
        <v>0</v>
      </c>
      <c r="Q23" s="221">
        <f>ROUND(E23*P23,5)</f>
        <v>0</v>
      </c>
      <c r="R23" s="221"/>
      <c r="S23" s="221"/>
      <c r="T23" s="222">
        <v>0.25</v>
      </c>
      <c r="U23" s="221">
        <f>ROUND(E23*T23,2)</f>
        <v>59.35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138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5">
      <c r="A24" s="212">
        <v>14</v>
      </c>
      <c r="B24" s="218" t="s">
        <v>160</v>
      </c>
      <c r="C24" s="261" t="s">
        <v>161</v>
      </c>
      <c r="D24" s="220" t="s">
        <v>131</v>
      </c>
      <c r="E24" s="226">
        <v>3.8159999999999998</v>
      </c>
      <c r="F24" s="228">
        <f>H24+J24</f>
        <v>0</v>
      </c>
      <c r="G24" s="229">
        <f>ROUND(E24*F24,2)</f>
        <v>0</v>
      </c>
      <c r="H24" s="229"/>
      <c r="I24" s="229">
        <f>ROUND(E24*H24,2)</f>
        <v>0</v>
      </c>
      <c r="J24" s="229"/>
      <c r="K24" s="229">
        <f>ROUND(E24*J24,2)</f>
        <v>0</v>
      </c>
      <c r="L24" s="229">
        <v>21</v>
      </c>
      <c r="M24" s="229">
        <f>G24*(1+L24/100)</f>
        <v>0</v>
      </c>
      <c r="N24" s="221">
        <v>3.3300000000000003E-2</v>
      </c>
      <c r="O24" s="221">
        <f>ROUND(E24*N24,5)</f>
        <v>0.12706999999999999</v>
      </c>
      <c r="P24" s="221">
        <v>0</v>
      </c>
      <c r="Q24" s="221">
        <f>ROUND(E24*P24,5)</f>
        <v>0</v>
      </c>
      <c r="R24" s="221"/>
      <c r="S24" s="221"/>
      <c r="T24" s="222">
        <v>0.21</v>
      </c>
      <c r="U24" s="221">
        <f>ROUND(E24*T24,2)</f>
        <v>0.8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138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x14ac:dyDescent="0.25">
      <c r="A25" s="213" t="s">
        <v>127</v>
      </c>
      <c r="B25" s="219" t="s">
        <v>64</v>
      </c>
      <c r="C25" s="262" t="s">
        <v>65</v>
      </c>
      <c r="D25" s="223"/>
      <c r="E25" s="227"/>
      <c r="F25" s="230"/>
      <c r="G25" s="230">
        <f>SUMIF(AE26:AE27,"&lt;&gt;NOR",G26:G27)</f>
        <v>0</v>
      </c>
      <c r="H25" s="230"/>
      <c r="I25" s="230">
        <f>SUM(I26:I27)</f>
        <v>0</v>
      </c>
      <c r="J25" s="230"/>
      <c r="K25" s="230">
        <f>SUM(K26:K27)</f>
        <v>0</v>
      </c>
      <c r="L25" s="230"/>
      <c r="M25" s="230">
        <f>SUM(M26:M27)</f>
        <v>0</v>
      </c>
      <c r="N25" s="224"/>
      <c r="O25" s="224">
        <f>SUM(O26:O27)</f>
        <v>1.9796</v>
      </c>
      <c r="P25" s="224"/>
      <c r="Q25" s="224">
        <f>SUM(Q26:Q27)</f>
        <v>0</v>
      </c>
      <c r="R25" s="224"/>
      <c r="S25" s="224"/>
      <c r="T25" s="225"/>
      <c r="U25" s="224">
        <f>SUM(U26:U27)</f>
        <v>40.67</v>
      </c>
      <c r="AE25" t="s">
        <v>128</v>
      </c>
    </row>
    <row r="26" spans="1:60" outlineLevel="1" x14ac:dyDescent="0.25">
      <c r="A26" s="212">
        <v>15</v>
      </c>
      <c r="B26" s="218" t="s">
        <v>162</v>
      </c>
      <c r="C26" s="261" t="s">
        <v>163</v>
      </c>
      <c r="D26" s="220" t="s">
        <v>131</v>
      </c>
      <c r="E26" s="226">
        <v>109.31</v>
      </c>
      <c r="F26" s="228">
        <f>H26+J26</f>
        <v>0</v>
      </c>
      <c r="G26" s="229">
        <f>ROUND(E26*F26,2)</f>
        <v>0</v>
      </c>
      <c r="H26" s="229"/>
      <c r="I26" s="229">
        <f>ROUND(E26*H26,2)</f>
        <v>0</v>
      </c>
      <c r="J26" s="229"/>
      <c r="K26" s="229">
        <f>ROUND(E26*J26,2)</f>
        <v>0</v>
      </c>
      <c r="L26" s="229">
        <v>21</v>
      </c>
      <c r="M26" s="229">
        <f>G26*(1+L26/100)</f>
        <v>0</v>
      </c>
      <c r="N26" s="221">
        <v>2.5999999999999998E-4</v>
      </c>
      <c r="O26" s="221">
        <f>ROUND(E26*N26,5)</f>
        <v>2.8420000000000001E-2</v>
      </c>
      <c r="P26" s="221">
        <v>0</v>
      </c>
      <c r="Q26" s="221">
        <f>ROUND(E26*P26,5)</f>
        <v>0</v>
      </c>
      <c r="R26" s="221"/>
      <c r="S26" s="221"/>
      <c r="T26" s="222">
        <v>0.09</v>
      </c>
      <c r="U26" s="221">
        <f>ROUND(E26*T26,2)</f>
        <v>9.84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138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ht="20.399999999999999" outlineLevel="1" x14ac:dyDescent="0.25">
      <c r="A27" s="212">
        <v>16</v>
      </c>
      <c r="B27" s="218" t="s">
        <v>164</v>
      </c>
      <c r="C27" s="261" t="s">
        <v>165</v>
      </c>
      <c r="D27" s="220" t="s">
        <v>131</v>
      </c>
      <c r="E27" s="226">
        <v>109.31</v>
      </c>
      <c r="F27" s="228">
        <f>H27+J27</f>
        <v>0</v>
      </c>
      <c r="G27" s="229">
        <f>ROUND(E27*F27,2)</f>
        <v>0</v>
      </c>
      <c r="H27" s="229"/>
      <c r="I27" s="229">
        <f>ROUND(E27*H27,2)</f>
        <v>0</v>
      </c>
      <c r="J27" s="229"/>
      <c r="K27" s="229">
        <f>ROUND(E27*J27,2)</f>
        <v>0</v>
      </c>
      <c r="L27" s="229">
        <v>21</v>
      </c>
      <c r="M27" s="229">
        <f>G27*(1+L27/100)</f>
        <v>0</v>
      </c>
      <c r="N27" s="221">
        <v>1.7850000000000001E-2</v>
      </c>
      <c r="O27" s="221">
        <f>ROUND(E27*N27,5)</f>
        <v>1.9511799999999999</v>
      </c>
      <c r="P27" s="221">
        <v>0</v>
      </c>
      <c r="Q27" s="221">
        <f>ROUND(E27*P27,5)</f>
        <v>0</v>
      </c>
      <c r="R27" s="221"/>
      <c r="S27" s="221"/>
      <c r="T27" s="222">
        <v>0.28199999999999997</v>
      </c>
      <c r="U27" s="221">
        <f>ROUND(E27*T27,2)</f>
        <v>30.83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138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x14ac:dyDescent="0.25">
      <c r="A28" s="213" t="s">
        <v>127</v>
      </c>
      <c r="B28" s="219" t="s">
        <v>66</v>
      </c>
      <c r="C28" s="262" t="s">
        <v>67</v>
      </c>
      <c r="D28" s="223"/>
      <c r="E28" s="227"/>
      <c r="F28" s="230"/>
      <c r="G28" s="230">
        <f>SUMIF(AE29:AE31,"&lt;&gt;NOR",G29:G31)</f>
        <v>0</v>
      </c>
      <c r="H28" s="230"/>
      <c r="I28" s="230">
        <f>SUM(I29:I31)</f>
        <v>0</v>
      </c>
      <c r="J28" s="230"/>
      <c r="K28" s="230">
        <f>SUM(K29:K31)</f>
        <v>0</v>
      </c>
      <c r="L28" s="230"/>
      <c r="M28" s="230">
        <f>SUM(M29:M31)</f>
        <v>0</v>
      </c>
      <c r="N28" s="224"/>
      <c r="O28" s="224">
        <f>SUM(O29:O31)</f>
        <v>2.3541600000000003</v>
      </c>
      <c r="P28" s="224"/>
      <c r="Q28" s="224">
        <f>SUM(Q29:Q31)</f>
        <v>0.1368</v>
      </c>
      <c r="R28" s="224"/>
      <c r="S28" s="224"/>
      <c r="T28" s="225"/>
      <c r="U28" s="224">
        <f>SUM(U29:U31)</f>
        <v>18.25</v>
      </c>
      <c r="AE28" t="s">
        <v>128</v>
      </c>
    </row>
    <row r="29" spans="1:60" outlineLevel="1" x14ac:dyDescent="0.25">
      <c r="A29" s="212">
        <v>17</v>
      </c>
      <c r="B29" s="218" t="s">
        <v>166</v>
      </c>
      <c r="C29" s="261" t="s">
        <v>167</v>
      </c>
      <c r="D29" s="220" t="s">
        <v>168</v>
      </c>
      <c r="E29" s="226">
        <v>2</v>
      </c>
      <c r="F29" s="228">
        <f>H29+J29</f>
        <v>0</v>
      </c>
      <c r="G29" s="229">
        <f>ROUND(E29*F29,2)</f>
        <v>0</v>
      </c>
      <c r="H29" s="229"/>
      <c r="I29" s="229">
        <f>ROUND(E29*H29,2)</f>
        <v>0</v>
      </c>
      <c r="J29" s="229"/>
      <c r="K29" s="229">
        <f>ROUND(E29*J29,2)</f>
        <v>0</v>
      </c>
      <c r="L29" s="229">
        <v>21</v>
      </c>
      <c r="M29" s="229">
        <f>G29*(1+L29/100)</f>
        <v>0</v>
      </c>
      <c r="N29" s="221">
        <v>3.3E-4</v>
      </c>
      <c r="O29" s="221">
        <f>ROUND(E29*N29,5)</f>
        <v>6.6E-4</v>
      </c>
      <c r="P29" s="221">
        <v>0</v>
      </c>
      <c r="Q29" s="221">
        <f>ROUND(E29*P29,5)</f>
        <v>0</v>
      </c>
      <c r="R29" s="221"/>
      <c r="S29" s="221"/>
      <c r="T29" s="222">
        <v>1.5</v>
      </c>
      <c r="U29" s="221">
        <f>ROUND(E29*T29,2)</f>
        <v>3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138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ht="20.399999999999999" outlineLevel="1" x14ac:dyDescent="0.25">
      <c r="A30" s="212">
        <v>18</v>
      </c>
      <c r="B30" s="218" t="s">
        <v>169</v>
      </c>
      <c r="C30" s="261" t="s">
        <v>170</v>
      </c>
      <c r="D30" s="220" t="s">
        <v>168</v>
      </c>
      <c r="E30" s="226">
        <v>2</v>
      </c>
      <c r="F30" s="228">
        <f>H30+J30</f>
        <v>0</v>
      </c>
      <c r="G30" s="229">
        <f>ROUND(E30*F30,2)</f>
        <v>0</v>
      </c>
      <c r="H30" s="229"/>
      <c r="I30" s="229">
        <f>ROUND(E30*H30,2)</f>
        <v>0</v>
      </c>
      <c r="J30" s="229"/>
      <c r="K30" s="229">
        <f>ROUND(E30*J30,2)</f>
        <v>0</v>
      </c>
      <c r="L30" s="229">
        <v>21</v>
      </c>
      <c r="M30" s="229">
        <f>G30*(1+L30/100)</f>
        <v>0</v>
      </c>
      <c r="N30" s="221">
        <v>8.5999999999999993E-2</v>
      </c>
      <c r="O30" s="221">
        <f>ROUND(E30*N30,5)</f>
        <v>0.17199999999999999</v>
      </c>
      <c r="P30" s="221">
        <v>0</v>
      </c>
      <c r="Q30" s="221">
        <f>ROUND(E30*P30,5)</f>
        <v>0</v>
      </c>
      <c r="R30" s="221"/>
      <c r="S30" s="221"/>
      <c r="T30" s="222">
        <v>0</v>
      </c>
      <c r="U30" s="221">
        <f>ROUND(E30*T30,2)</f>
        <v>0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141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20.399999999999999" outlineLevel="1" x14ac:dyDescent="0.25">
      <c r="A31" s="212">
        <v>19</v>
      </c>
      <c r="B31" s="218" t="s">
        <v>171</v>
      </c>
      <c r="C31" s="261" t="s">
        <v>172</v>
      </c>
      <c r="D31" s="220" t="s">
        <v>168</v>
      </c>
      <c r="E31" s="226">
        <v>1</v>
      </c>
      <c r="F31" s="228">
        <f>H31+J31</f>
        <v>0</v>
      </c>
      <c r="G31" s="229">
        <f>ROUND(E31*F31,2)</f>
        <v>0</v>
      </c>
      <c r="H31" s="229"/>
      <c r="I31" s="229">
        <f>ROUND(E31*H31,2)</f>
        <v>0</v>
      </c>
      <c r="J31" s="229"/>
      <c r="K31" s="229">
        <f>ROUND(E31*J31,2)</f>
        <v>0</v>
      </c>
      <c r="L31" s="229">
        <v>21</v>
      </c>
      <c r="M31" s="229">
        <f>G31*(1+L31/100)</f>
        <v>0</v>
      </c>
      <c r="N31" s="221">
        <v>2.1815000000000002</v>
      </c>
      <c r="O31" s="221">
        <f>ROUND(E31*N31,5)</f>
        <v>2.1815000000000002</v>
      </c>
      <c r="P31" s="221">
        <v>0.1368</v>
      </c>
      <c r="Q31" s="221">
        <f>ROUND(E31*P31,5)</f>
        <v>0.1368</v>
      </c>
      <c r="R31" s="221"/>
      <c r="S31" s="221"/>
      <c r="T31" s="222">
        <v>15.25229</v>
      </c>
      <c r="U31" s="221">
        <f>ROUND(E31*T31,2)</f>
        <v>15.25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132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x14ac:dyDescent="0.25">
      <c r="A32" s="213" t="s">
        <v>127</v>
      </c>
      <c r="B32" s="219" t="s">
        <v>68</v>
      </c>
      <c r="C32" s="262" t="s">
        <v>69</v>
      </c>
      <c r="D32" s="223"/>
      <c r="E32" s="227"/>
      <c r="F32" s="230"/>
      <c r="G32" s="230">
        <f>SUMIF(AE33:AE34,"&lt;&gt;NOR",G33:G34)</f>
        <v>0</v>
      </c>
      <c r="H32" s="230"/>
      <c r="I32" s="230">
        <f>SUM(I33:I34)</f>
        <v>0</v>
      </c>
      <c r="J32" s="230"/>
      <c r="K32" s="230">
        <f>SUM(K33:K34)</f>
        <v>0</v>
      </c>
      <c r="L32" s="230"/>
      <c r="M32" s="230">
        <f>SUM(M33:M34)</f>
        <v>0</v>
      </c>
      <c r="N32" s="224"/>
      <c r="O32" s="224">
        <f>SUM(O33:O34)</f>
        <v>8.6900000000000005E-2</v>
      </c>
      <c r="P32" s="224"/>
      <c r="Q32" s="224">
        <f>SUM(Q33:Q34)</f>
        <v>0</v>
      </c>
      <c r="R32" s="224"/>
      <c r="S32" s="224"/>
      <c r="T32" s="225"/>
      <c r="U32" s="224">
        <f>SUM(U33:U34)</f>
        <v>11.77</v>
      </c>
      <c r="AE32" t="s">
        <v>128</v>
      </c>
    </row>
    <row r="33" spans="1:60" outlineLevel="1" x14ac:dyDescent="0.25">
      <c r="A33" s="212">
        <v>20</v>
      </c>
      <c r="B33" s="218" t="s">
        <v>173</v>
      </c>
      <c r="C33" s="261" t="s">
        <v>174</v>
      </c>
      <c r="D33" s="220" t="s">
        <v>175</v>
      </c>
      <c r="E33" s="226">
        <v>1</v>
      </c>
      <c r="F33" s="228">
        <f>H33+J33</f>
        <v>0</v>
      </c>
      <c r="G33" s="229">
        <f>ROUND(E33*F33,2)</f>
        <v>0</v>
      </c>
      <c r="H33" s="229"/>
      <c r="I33" s="229">
        <f>ROUND(E33*H33,2)</f>
        <v>0</v>
      </c>
      <c r="J33" s="229"/>
      <c r="K33" s="229">
        <f>ROUND(E33*J33,2)</f>
        <v>0</v>
      </c>
      <c r="L33" s="229">
        <v>21</v>
      </c>
      <c r="M33" s="229">
        <f>G33*(1+L33/100)</f>
        <v>0</v>
      </c>
      <c r="N33" s="221">
        <v>0</v>
      </c>
      <c r="O33" s="221">
        <f>ROUND(E33*N33,5)</f>
        <v>0</v>
      </c>
      <c r="P33" s="221">
        <v>0</v>
      </c>
      <c r="Q33" s="221">
        <f>ROUND(E33*P33,5)</f>
        <v>0</v>
      </c>
      <c r="R33" s="221"/>
      <c r="S33" s="221"/>
      <c r="T33" s="222">
        <v>0</v>
      </c>
      <c r="U33" s="221">
        <f>ROUND(E33*T33,2)</f>
        <v>0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138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5">
      <c r="A34" s="212">
        <v>21</v>
      </c>
      <c r="B34" s="218" t="s">
        <v>176</v>
      </c>
      <c r="C34" s="261" t="s">
        <v>177</v>
      </c>
      <c r="D34" s="220" t="s">
        <v>131</v>
      </c>
      <c r="E34" s="226">
        <v>55</v>
      </c>
      <c r="F34" s="228">
        <f>H34+J34</f>
        <v>0</v>
      </c>
      <c r="G34" s="229">
        <f>ROUND(E34*F34,2)</f>
        <v>0</v>
      </c>
      <c r="H34" s="229"/>
      <c r="I34" s="229">
        <f>ROUND(E34*H34,2)</f>
        <v>0</v>
      </c>
      <c r="J34" s="229"/>
      <c r="K34" s="229">
        <f>ROUND(E34*J34,2)</f>
        <v>0</v>
      </c>
      <c r="L34" s="229">
        <v>21</v>
      </c>
      <c r="M34" s="229">
        <f>G34*(1+L34/100)</f>
        <v>0</v>
      </c>
      <c r="N34" s="221">
        <v>1.58E-3</v>
      </c>
      <c r="O34" s="221">
        <f>ROUND(E34*N34,5)</f>
        <v>8.6900000000000005E-2</v>
      </c>
      <c r="P34" s="221">
        <v>0</v>
      </c>
      <c r="Q34" s="221">
        <f>ROUND(E34*P34,5)</f>
        <v>0</v>
      </c>
      <c r="R34" s="221"/>
      <c r="S34" s="221"/>
      <c r="T34" s="222">
        <v>0.214</v>
      </c>
      <c r="U34" s="221">
        <f>ROUND(E34*T34,2)</f>
        <v>11.77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138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x14ac:dyDescent="0.25">
      <c r="A35" s="213" t="s">
        <v>127</v>
      </c>
      <c r="B35" s="219" t="s">
        <v>70</v>
      </c>
      <c r="C35" s="262" t="s">
        <v>71</v>
      </c>
      <c r="D35" s="223"/>
      <c r="E35" s="227"/>
      <c r="F35" s="230"/>
      <c r="G35" s="230">
        <f>SUMIF(AE36:AE39,"&lt;&gt;NOR",G36:G39)</f>
        <v>0</v>
      </c>
      <c r="H35" s="230"/>
      <c r="I35" s="230">
        <f>SUM(I36:I39)</f>
        <v>0</v>
      </c>
      <c r="J35" s="230"/>
      <c r="K35" s="230">
        <f>SUM(K36:K39)</f>
        <v>0</v>
      </c>
      <c r="L35" s="230"/>
      <c r="M35" s="230">
        <f>SUM(M36:M39)</f>
        <v>0</v>
      </c>
      <c r="N35" s="224"/>
      <c r="O35" s="224">
        <f>SUM(O36:O39)</f>
        <v>2.1950000000000001E-2</v>
      </c>
      <c r="P35" s="224"/>
      <c r="Q35" s="224">
        <f>SUM(Q36:Q39)</f>
        <v>0</v>
      </c>
      <c r="R35" s="224"/>
      <c r="S35" s="224"/>
      <c r="T35" s="225"/>
      <c r="U35" s="224">
        <f>SUM(U36:U39)</f>
        <v>41.57</v>
      </c>
      <c r="AE35" t="s">
        <v>128</v>
      </c>
    </row>
    <row r="36" spans="1:60" ht="20.399999999999999" outlineLevel="1" x14ac:dyDescent="0.25">
      <c r="A36" s="212">
        <v>22</v>
      </c>
      <c r="B36" s="218" t="s">
        <v>178</v>
      </c>
      <c r="C36" s="261" t="s">
        <v>179</v>
      </c>
      <c r="D36" s="220" t="s">
        <v>131</v>
      </c>
      <c r="E36" s="226">
        <v>133.57419999999999</v>
      </c>
      <c r="F36" s="228">
        <f>H36+J36</f>
        <v>0</v>
      </c>
      <c r="G36" s="229">
        <f>ROUND(E36*F36,2)</f>
        <v>0</v>
      </c>
      <c r="H36" s="229"/>
      <c r="I36" s="229">
        <f>ROUND(E36*H36,2)</f>
        <v>0</v>
      </c>
      <c r="J36" s="229"/>
      <c r="K36" s="229">
        <f>ROUND(E36*J36,2)</f>
        <v>0</v>
      </c>
      <c r="L36" s="229">
        <v>21</v>
      </c>
      <c r="M36" s="229">
        <f>G36*(1+L36/100)</f>
        <v>0</v>
      </c>
      <c r="N36" s="221">
        <v>4.0000000000000003E-5</v>
      </c>
      <c r="O36" s="221">
        <f>ROUND(E36*N36,5)</f>
        <v>5.3400000000000001E-3</v>
      </c>
      <c r="P36" s="221">
        <v>0</v>
      </c>
      <c r="Q36" s="221">
        <f>ROUND(E36*P36,5)</f>
        <v>0</v>
      </c>
      <c r="R36" s="221"/>
      <c r="S36" s="221"/>
      <c r="T36" s="222">
        <v>0.308</v>
      </c>
      <c r="U36" s="221">
        <f>ROUND(E36*T36,2)</f>
        <v>41.14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138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5">
      <c r="A37" s="212">
        <v>23</v>
      </c>
      <c r="B37" s="218" t="s">
        <v>180</v>
      </c>
      <c r="C37" s="261" t="s">
        <v>181</v>
      </c>
      <c r="D37" s="220" t="s">
        <v>168</v>
      </c>
      <c r="E37" s="226">
        <v>1</v>
      </c>
      <c r="F37" s="228">
        <f>H37+J37</f>
        <v>0</v>
      </c>
      <c r="G37" s="229">
        <f>ROUND(E37*F37,2)</f>
        <v>0</v>
      </c>
      <c r="H37" s="229"/>
      <c r="I37" s="229">
        <f>ROUND(E37*H37,2)</f>
        <v>0</v>
      </c>
      <c r="J37" s="229"/>
      <c r="K37" s="229">
        <f>ROUND(E37*J37,2)</f>
        <v>0</v>
      </c>
      <c r="L37" s="229">
        <v>21</v>
      </c>
      <c r="M37" s="229">
        <f>G37*(1+L37/100)</f>
        <v>0</v>
      </c>
      <c r="N37" s="221">
        <v>1.0000000000000001E-5</v>
      </c>
      <c r="O37" s="221">
        <f>ROUND(E37*N37,5)</f>
        <v>1.0000000000000001E-5</v>
      </c>
      <c r="P37" s="221">
        <v>0</v>
      </c>
      <c r="Q37" s="221">
        <f>ROUND(E37*P37,5)</f>
        <v>0</v>
      </c>
      <c r="R37" s="221"/>
      <c r="S37" s="221"/>
      <c r="T37" s="222">
        <v>0.17</v>
      </c>
      <c r="U37" s="221">
        <f>ROUND(E37*T37,2)</f>
        <v>0.17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138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5">
      <c r="A38" s="212">
        <v>24</v>
      </c>
      <c r="B38" s="218" t="s">
        <v>182</v>
      </c>
      <c r="C38" s="261" t="s">
        <v>183</v>
      </c>
      <c r="D38" s="220" t="s">
        <v>168</v>
      </c>
      <c r="E38" s="226">
        <v>1</v>
      </c>
      <c r="F38" s="228">
        <f>H38+J38</f>
        <v>0</v>
      </c>
      <c r="G38" s="229">
        <f>ROUND(E38*F38,2)</f>
        <v>0</v>
      </c>
      <c r="H38" s="229"/>
      <c r="I38" s="229">
        <f>ROUND(E38*H38,2)</f>
        <v>0</v>
      </c>
      <c r="J38" s="229"/>
      <c r="K38" s="229">
        <f>ROUND(E38*J38,2)</f>
        <v>0</v>
      </c>
      <c r="L38" s="229">
        <v>21</v>
      </c>
      <c r="M38" s="229">
        <f>G38*(1+L38/100)</f>
        <v>0</v>
      </c>
      <c r="N38" s="221">
        <v>1.66E-2</v>
      </c>
      <c r="O38" s="221">
        <f>ROUND(E38*N38,5)</f>
        <v>1.66E-2</v>
      </c>
      <c r="P38" s="221">
        <v>0</v>
      </c>
      <c r="Q38" s="221">
        <f>ROUND(E38*P38,5)</f>
        <v>0</v>
      </c>
      <c r="R38" s="221"/>
      <c r="S38" s="221"/>
      <c r="T38" s="222">
        <v>0</v>
      </c>
      <c r="U38" s="221">
        <f>ROUND(E38*T38,2)</f>
        <v>0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141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5">
      <c r="A39" s="212">
        <v>25</v>
      </c>
      <c r="B39" s="218" t="s">
        <v>184</v>
      </c>
      <c r="C39" s="261" t="s">
        <v>185</v>
      </c>
      <c r="D39" s="220" t="s">
        <v>168</v>
      </c>
      <c r="E39" s="226">
        <v>1</v>
      </c>
      <c r="F39" s="228">
        <f>H39+J39</f>
        <v>0</v>
      </c>
      <c r="G39" s="229">
        <f>ROUND(E39*F39,2)</f>
        <v>0</v>
      </c>
      <c r="H39" s="229"/>
      <c r="I39" s="229">
        <f>ROUND(E39*H39,2)</f>
        <v>0</v>
      </c>
      <c r="J39" s="229"/>
      <c r="K39" s="229">
        <f>ROUND(E39*J39,2)</f>
        <v>0</v>
      </c>
      <c r="L39" s="229">
        <v>21</v>
      </c>
      <c r="M39" s="229">
        <f>G39*(1+L39/100)</f>
        <v>0</v>
      </c>
      <c r="N39" s="221">
        <v>0</v>
      </c>
      <c r="O39" s="221">
        <f>ROUND(E39*N39,5)</f>
        <v>0</v>
      </c>
      <c r="P39" s="221">
        <v>0</v>
      </c>
      <c r="Q39" s="221">
        <f>ROUND(E39*P39,5)</f>
        <v>0</v>
      </c>
      <c r="R39" s="221"/>
      <c r="S39" s="221"/>
      <c r="T39" s="222">
        <v>0.26419999999999999</v>
      </c>
      <c r="U39" s="221">
        <f>ROUND(E39*T39,2)</f>
        <v>0.26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138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x14ac:dyDescent="0.25">
      <c r="A40" s="213" t="s">
        <v>127</v>
      </c>
      <c r="B40" s="219" t="s">
        <v>72</v>
      </c>
      <c r="C40" s="262" t="s">
        <v>73</v>
      </c>
      <c r="D40" s="223"/>
      <c r="E40" s="227"/>
      <c r="F40" s="230"/>
      <c r="G40" s="230">
        <f>SUMIF(AE41:AE43,"&lt;&gt;NOR",G41:G43)</f>
        <v>0</v>
      </c>
      <c r="H40" s="230"/>
      <c r="I40" s="230">
        <f>SUM(I41:I43)</f>
        <v>0</v>
      </c>
      <c r="J40" s="230"/>
      <c r="K40" s="230">
        <f>SUM(K41:K43)</f>
        <v>0</v>
      </c>
      <c r="L40" s="230"/>
      <c r="M40" s="230">
        <f>SUM(M41:M43)</f>
        <v>0</v>
      </c>
      <c r="N40" s="224"/>
      <c r="O40" s="224">
        <f>SUM(O41:O43)</f>
        <v>2.0699999999999998E-3</v>
      </c>
      <c r="P40" s="224"/>
      <c r="Q40" s="224">
        <f>SUM(Q41:Q43)</f>
        <v>1.51206</v>
      </c>
      <c r="R40" s="224"/>
      <c r="S40" s="224"/>
      <c r="T40" s="225"/>
      <c r="U40" s="224">
        <f>SUM(U41:U43)</f>
        <v>37.779999999999994</v>
      </c>
      <c r="AE40" t="s">
        <v>128</v>
      </c>
    </row>
    <row r="41" spans="1:60" outlineLevel="1" x14ac:dyDescent="0.25">
      <c r="A41" s="212">
        <v>26</v>
      </c>
      <c r="B41" s="218" t="s">
        <v>186</v>
      </c>
      <c r="C41" s="261" t="s">
        <v>187</v>
      </c>
      <c r="D41" s="220" t="s">
        <v>131</v>
      </c>
      <c r="E41" s="226">
        <v>109.31</v>
      </c>
      <c r="F41" s="228">
        <f>H41+J41</f>
        <v>0</v>
      </c>
      <c r="G41" s="229">
        <f>ROUND(E41*F41,2)</f>
        <v>0</v>
      </c>
      <c r="H41" s="229"/>
      <c r="I41" s="229">
        <f>ROUND(E41*H41,2)</f>
        <v>0</v>
      </c>
      <c r="J41" s="229"/>
      <c r="K41" s="229">
        <f>ROUND(E41*J41,2)</f>
        <v>0</v>
      </c>
      <c r="L41" s="229">
        <v>21</v>
      </c>
      <c r="M41" s="229">
        <f>G41*(1+L41/100)</f>
        <v>0</v>
      </c>
      <c r="N41" s="221">
        <v>0</v>
      </c>
      <c r="O41" s="221">
        <f>ROUND(E41*N41,5)</f>
        <v>0</v>
      </c>
      <c r="P41" s="221">
        <v>1.26E-2</v>
      </c>
      <c r="Q41" s="221">
        <f>ROUND(E41*P41,5)</f>
        <v>1.37731</v>
      </c>
      <c r="R41" s="221"/>
      <c r="S41" s="221"/>
      <c r="T41" s="222">
        <v>0.33</v>
      </c>
      <c r="U41" s="221">
        <f>ROUND(E41*T41,2)</f>
        <v>36.07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138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5">
      <c r="A42" s="212">
        <v>27</v>
      </c>
      <c r="B42" s="218" t="s">
        <v>188</v>
      </c>
      <c r="C42" s="261" t="s">
        <v>189</v>
      </c>
      <c r="D42" s="220" t="s">
        <v>131</v>
      </c>
      <c r="E42" s="226">
        <v>1.7729999999999999</v>
      </c>
      <c r="F42" s="228">
        <f>H42+J42</f>
        <v>0</v>
      </c>
      <c r="G42" s="229">
        <f>ROUND(E42*F42,2)</f>
        <v>0</v>
      </c>
      <c r="H42" s="229"/>
      <c r="I42" s="229">
        <f>ROUND(E42*H42,2)</f>
        <v>0</v>
      </c>
      <c r="J42" s="229"/>
      <c r="K42" s="229">
        <f>ROUND(E42*J42,2)</f>
        <v>0</v>
      </c>
      <c r="L42" s="229">
        <v>21</v>
      </c>
      <c r="M42" s="229">
        <f>G42*(1+L42/100)</f>
        <v>0</v>
      </c>
      <c r="N42" s="221">
        <v>1.17E-3</v>
      </c>
      <c r="O42" s="221">
        <f>ROUND(E42*N42,5)</f>
        <v>2.0699999999999998E-3</v>
      </c>
      <c r="P42" s="221">
        <v>7.5999999999999998E-2</v>
      </c>
      <c r="Q42" s="221">
        <f>ROUND(E42*P42,5)</f>
        <v>0.13475000000000001</v>
      </c>
      <c r="R42" s="221"/>
      <c r="S42" s="221"/>
      <c r="T42" s="222">
        <v>0.93899999999999995</v>
      </c>
      <c r="U42" s="221">
        <f>ROUND(E42*T42,2)</f>
        <v>1.66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138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ht="20.399999999999999" outlineLevel="1" x14ac:dyDescent="0.25">
      <c r="A43" s="212">
        <v>28</v>
      </c>
      <c r="B43" s="218" t="s">
        <v>190</v>
      </c>
      <c r="C43" s="261" t="s">
        <v>191</v>
      </c>
      <c r="D43" s="220" t="s">
        <v>168</v>
      </c>
      <c r="E43" s="226">
        <v>1</v>
      </c>
      <c r="F43" s="228">
        <f>H43+J43</f>
        <v>0</v>
      </c>
      <c r="G43" s="229">
        <f>ROUND(E43*F43,2)</f>
        <v>0</v>
      </c>
      <c r="H43" s="229"/>
      <c r="I43" s="229">
        <f>ROUND(E43*H43,2)</f>
        <v>0</v>
      </c>
      <c r="J43" s="229"/>
      <c r="K43" s="229">
        <f>ROUND(E43*J43,2)</f>
        <v>0</v>
      </c>
      <c r="L43" s="229">
        <v>21</v>
      </c>
      <c r="M43" s="229">
        <f>G43*(1+L43/100)</f>
        <v>0</v>
      </c>
      <c r="N43" s="221">
        <v>0</v>
      </c>
      <c r="O43" s="221">
        <f>ROUND(E43*N43,5)</f>
        <v>0</v>
      </c>
      <c r="P43" s="221">
        <v>0</v>
      </c>
      <c r="Q43" s="221">
        <f>ROUND(E43*P43,5)</f>
        <v>0</v>
      </c>
      <c r="R43" s="221"/>
      <c r="S43" s="221"/>
      <c r="T43" s="222">
        <v>0.05</v>
      </c>
      <c r="U43" s="221">
        <f>ROUND(E43*T43,2)</f>
        <v>0.05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138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x14ac:dyDescent="0.25">
      <c r="A44" s="213" t="s">
        <v>127</v>
      </c>
      <c r="B44" s="219" t="s">
        <v>74</v>
      </c>
      <c r="C44" s="262" t="s">
        <v>75</v>
      </c>
      <c r="D44" s="223"/>
      <c r="E44" s="227"/>
      <c r="F44" s="230"/>
      <c r="G44" s="230">
        <f>SUMIF(AE45:AE57,"&lt;&gt;NOR",G45:G57)</f>
        <v>0</v>
      </c>
      <c r="H44" s="230"/>
      <c r="I44" s="230">
        <f>SUM(I45:I57)</f>
        <v>0</v>
      </c>
      <c r="J44" s="230"/>
      <c r="K44" s="230">
        <f>SUM(K45:K57)</f>
        <v>0</v>
      </c>
      <c r="L44" s="230"/>
      <c r="M44" s="230">
        <f>SUM(M45:M57)</f>
        <v>0</v>
      </c>
      <c r="N44" s="224"/>
      <c r="O44" s="224">
        <f>SUM(O45:O57)</f>
        <v>0.73154999999999992</v>
      </c>
      <c r="P44" s="224"/>
      <c r="Q44" s="224">
        <f>SUM(Q45:Q57)</f>
        <v>20.551090000000002</v>
      </c>
      <c r="R44" s="224"/>
      <c r="S44" s="224"/>
      <c r="T44" s="225"/>
      <c r="U44" s="224">
        <f>SUM(U45:U57)</f>
        <v>421.60000000000008</v>
      </c>
      <c r="AE44" t="s">
        <v>128</v>
      </c>
    </row>
    <row r="45" spans="1:60" outlineLevel="1" x14ac:dyDescent="0.25">
      <c r="A45" s="212">
        <v>29</v>
      </c>
      <c r="B45" s="218" t="s">
        <v>192</v>
      </c>
      <c r="C45" s="261" t="s">
        <v>193</v>
      </c>
      <c r="D45" s="220" t="s">
        <v>135</v>
      </c>
      <c r="E45" s="226">
        <v>194</v>
      </c>
      <c r="F45" s="228">
        <f>H45+J45</f>
        <v>0</v>
      </c>
      <c r="G45" s="229">
        <f>ROUND(E45*F45,2)</f>
        <v>0</v>
      </c>
      <c r="H45" s="229"/>
      <c r="I45" s="229">
        <f>ROUND(E45*H45,2)</f>
        <v>0</v>
      </c>
      <c r="J45" s="229"/>
      <c r="K45" s="229">
        <f>ROUND(E45*J45,2)</f>
        <v>0</v>
      </c>
      <c r="L45" s="229">
        <v>21</v>
      </c>
      <c r="M45" s="229">
        <f>G45*(1+L45/100)</f>
        <v>0</v>
      </c>
      <c r="N45" s="221">
        <v>4.8999999999999998E-4</v>
      </c>
      <c r="O45" s="221">
        <f>ROUND(E45*N45,5)</f>
        <v>9.5060000000000006E-2</v>
      </c>
      <c r="P45" s="221">
        <v>2E-3</v>
      </c>
      <c r="Q45" s="221">
        <f>ROUND(E45*P45,5)</f>
        <v>0.38800000000000001</v>
      </c>
      <c r="R45" s="221"/>
      <c r="S45" s="221"/>
      <c r="T45" s="222">
        <v>0.40899999999999997</v>
      </c>
      <c r="U45" s="221">
        <f>ROUND(E45*T45,2)</f>
        <v>79.349999999999994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138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5">
      <c r="A46" s="212">
        <v>30</v>
      </c>
      <c r="B46" s="218" t="s">
        <v>194</v>
      </c>
      <c r="C46" s="261" t="s">
        <v>195</v>
      </c>
      <c r="D46" s="220" t="s">
        <v>131</v>
      </c>
      <c r="E46" s="226">
        <v>233.8537</v>
      </c>
      <c r="F46" s="228">
        <f>H46+J46</f>
        <v>0</v>
      </c>
      <c r="G46" s="229">
        <f>ROUND(E46*F46,2)</f>
        <v>0</v>
      </c>
      <c r="H46" s="229"/>
      <c r="I46" s="229">
        <f>ROUND(E46*H46,2)</f>
        <v>0</v>
      </c>
      <c r="J46" s="229"/>
      <c r="K46" s="229">
        <f>ROUND(E46*J46,2)</f>
        <v>0</v>
      </c>
      <c r="L46" s="229">
        <v>21</v>
      </c>
      <c r="M46" s="229">
        <f>G46*(1+L46/100)</f>
        <v>0</v>
      </c>
      <c r="N46" s="221">
        <v>0</v>
      </c>
      <c r="O46" s="221">
        <f>ROUND(E46*N46,5)</f>
        <v>0</v>
      </c>
      <c r="P46" s="221">
        <v>0.01</v>
      </c>
      <c r="Q46" s="221">
        <f>ROUND(E46*P46,5)</f>
        <v>2.3385400000000001</v>
      </c>
      <c r="R46" s="221"/>
      <c r="S46" s="221"/>
      <c r="T46" s="222">
        <v>0.08</v>
      </c>
      <c r="U46" s="221">
        <f>ROUND(E46*T46,2)</f>
        <v>18.71</v>
      </c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138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5">
      <c r="A47" s="212">
        <v>31</v>
      </c>
      <c r="B47" s="218" t="s">
        <v>196</v>
      </c>
      <c r="C47" s="261" t="s">
        <v>197</v>
      </c>
      <c r="D47" s="220" t="s">
        <v>131</v>
      </c>
      <c r="E47" s="226">
        <v>11.45</v>
      </c>
      <c r="F47" s="228">
        <f>H47+J47</f>
        <v>0</v>
      </c>
      <c r="G47" s="229">
        <f>ROUND(E47*F47,2)</f>
        <v>0</v>
      </c>
      <c r="H47" s="229"/>
      <c r="I47" s="229">
        <f>ROUND(E47*H47,2)</f>
        <v>0</v>
      </c>
      <c r="J47" s="229"/>
      <c r="K47" s="229">
        <f>ROUND(E47*J47,2)</f>
        <v>0</v>
      </c>
      <c r="L47" s="229">
        <v>21</v>
      </c>
      <c r="M47" s="229">
        <f>G47*(1+L47/100)</f>
        <v>0</v>
      </c>
      <c r="N47" s="221">
        <v>0</v>
      </c>
      <c r="O47" s="221">
        <f>ROUND(E47*N47,5)</f>
        <v>0</v>
      </c>
      <c r="P47" s="221">
        <v>0.01</v>
      </c>
      <c r="Q47" s="221">
        <f>ROUND(E47*P47,5)</f>
        <v>0.1145</v>
      </c>
      <c r="R47" s="221"/>
      <c r="S47" s="221"/>
      <c r="T47" s="222">
        <v>0.1</v>
      </c>
      <c r="U47" s="221">
        <f>ROUND(E47*T47,2)</f>
        <v>1.1499999999999999</v>
      </c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138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5">
      <c r="A48" s="212">
        <v>32</v>
      </c>
      <c r="B48" s="218" t="s">
        <v>198</v>
      </c>
      <c r="C48" s="261" t="s">
        <v>199</v>
      </c>
      <c r="D48" s="220" t="s">
        <v>131</v>
      </c>
      <c r="E48" s="226">
        <v>9.3704000000000001</v>
      </c>
      <c r="F48" s="228">
        <f>H48+J48</f>
        <v>0</v>
      </c>
      <c r="G48" s="229">
        <f>ROUND(E48*F48,2)</f>
        <v>0</v>
      </c>
      <c r="H48" s="229"/>
      <c r="I48" s="229">
        <f>ROUND(E48*H48,2)</f>
        <v>0</v>
      </c>
      <c r="J48" s="229"/>
      <c r="K48" s="229">
        <f>ROUND(E48*J48,2)</f>
        <v>0</v>
      </c>
      <c r="L48" s="229">
        <v>21</v>
      </c>
      <c r="M48" s="229">
        <f>G48*(1+L48/100)</f>
        <v>0</v>
      </c>
      <c r="N48" s="221">
        <v>8.1999999999999998E-4</v>
      </c>
      <c r="O48" s="221">
        <f>ROUND(E48*N48,5)</f>
        <v>7.6800000000000002E-3</v>
      </c>
      <c r="P48" s="221">
        <v>0.81</v>
      </c>
      <c r="Q48" s="221">
        <f>ROUND(E48*P48,5)</f>
        <v>7.59002</v>
      </c>
      <c r="R48" s="221"/>
      <c r="S48" s="221"/>
      <c r="T48" s="222">
        <v>4.8640499999999998</v>
      </c>
      <c r="U48" s="221">
        <f>ROUND(E48*T48,2)</f>
        <v>45.58</v>
      </c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132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5">
      <c r="A49" s="212">
        <v>33</v>
      </c>
      <c r="B49" s="218" t="s">
        <v>200</v>
      </c>
      <c r="C49" s="261" t="s">
        <v>201</v>
      </c>
      <c r="D49" s="220" t="s">
        <v>131</v>
      </c>
      <c r="E49" s="226">
        <v>9.3704000000000001</v>
      </c>
      <c r="F49" s="228">
        <f>H49+J49</f>
        <v>0</v>
      </c>
      <c r="G49" s="229">
        <f>ROUND(E49*F49,2)</f>
        <v>0</v>
      </c>
      <c r="H49" s="229"/>
      <c r="I49" s="229">
        <f>ROUND(E49*H49,2)</f>
        <v>0</v>
      </c>
      <c r="J49" s="229"/>
      <c r="K49" s="229">
        <f>ROUND(E49*J49,2)</f>
        <v>0</v>
      </c>
      <c r="L49" s="229">
        <v>21</v>
      </c>
      <c r="M49" s="229">
        <f>G49*(1+L49/100)</f>
        <v>0</v>
      </c>
      <c r="N49" s="221">
        <v>1.09E-3</v>
      </c>
      <c r="O49" s="221">
        <f>ROUND(E49*N49,5)</f>
        <v>1.021E-2</v>
      </c>
      <c r="P49" s="221">
        <v>1.08</v>
      </c>
      <c r="Q49" s="221">
        <f>ROUND(E49*P49,5)</f>
        <v>10.12003</v>
      </c>
      <c r="R49" s="221"/>
      <c r="S49" s="221"/>
      <c r="T49" s="222">
        <v>6.4854000000000003</v>
      </c>
      <c r="U49" s="221">
        <f>ROUND(E49*T49,2)</f>
        <v>60.77</v>
      </c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132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0.399999999999999" outlineLevel="1" x14ac:dyDescent="0.25">
      <c r="A50" s="212">
        <v>34</v>
      </c>
      <c r="B50" s="218" t="s">
        <v>202</v>
      </c>
      <c r="C50" s="261" t="s">
        <v>203</v>
      </c>
      <c r="D50" s="220" t="s">
        <v>204</v>
      </c>
      <c r="E50" s="226">
        <v>24</v>
      </c>
      <c r="F50" s="228">
        <f>H50+J50</f>
        <v>0</v>
      </c>
      <c r="G50" s="229">
        <f>ROUND(E50*F50,2)</f>
        <v>0</v>
      </c>
      <c r="H50" s="229"/>
      <c r="I50" s="229">
        <f>ROUND(E50*H50,2)</f>
        <v>0</v>
      </c>
      <c r="J50" s="229"/>
      <c r="K50" s="229">
        <f>ROUND(E50*J50,2)</f>
        <v>0</v>
      </c>
      <c r="L50" s="229">
        <v>21</v>
      </c>
      <c r="M50" s="229">
        <f>G50*(1+L50/100)</f>
        <v>0</v>
      </c>
      <c r="N50" s="221">
        <v>1.031E-2</v>
      </c>
      <c r="O50" s="221">
        <f>ROUND(E50*N50,5)</f>
        <v>0.24743999999999999</v>
      </c>
      <c r="P50" s="221">
        <v>0</v>
      </c>
      <c r="Q50" s="221">
        <f>ROUND(E50*P50,5)</f>
        <v>0</v>
      </c>
      <c r="R50" s="221"/>
      <c r="S50" s="221"/>
      <c r="T50" s="222">
        <v>0.89205000000000001</v>
      </c>
      <c r="U50" s="221">
        <f>ROUND(E50*T50,2)</f>
        <v>21.41</v>
      </c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138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5">
      <c r="A51" s="212">
        <v>35</v>
      </c>
      <c r="B51" s="218" t="s">
        <v>205</v>
      </c>
      <c r="C51" s="261" t="s">
        <v>206</v>
      </c>
      <c r="D51" s="220" t="s">
        <v>204</v>
      </c>
      <c r="E51" s="226">
        <v>36</v>
      </c>
      <c r="F51" s="228">
        <f>H51+J51</f>
        <v>0</v>
      </c>
      <c r="G51" s="229">
        <f>ROUND(E51*F51,2)</f>
        <v>0</v>
      </c>
      <c r="H51" s="229"/>
      <c r="I51" s="229">
        <f>ROUND(E51*H51,2)</f>
        <v>0</v>
      </c>
      <c r="J51" s="229"/>
      <c r="K51" s="229">
        <f>ROUND(E51*J51,2)</f>
        <v>0</v>
      </c>
      <c r="L51" s="229">
        <v>21</v>
      </c>
      <c r="M51" s="229">
        <f>G51*(1+L51/100)</f>
        <v>0</v>
      </c>
      <c r="N51" s="221">
        <v>1.031E-2</v>
      </c>
      <c r="O51" s="221">
        <f>ROUND(E51*N51,5)</f>
        <v>0.37115999999999999</v>
      </c>
      <c r="P51" s="221">
        <v>0</v>
      </c>
      <c r="Q51" s="221">
        <f>ROUND(E51*P51,5)</f>
        <v>0</v>
      </c>
      <c r="R51" s="221"/>
      <c r="S51" s="221"/>
      <c r="T51" s="222">
        <v>0.89205000000000001</v>
      </c>
      <c r="U51" s="221">
        <f>ROUND(E51*T51,2)</f>
        <v>32.11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138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5">
      <c r="A52" s="212">
        <v>36</v>
      </c>
      <c r="B52" s="218" t="s">
        <v>207</v>
      </c>
      <c r="C52" s="261" t="s">
        <v>208</v>
      </c>
      <c r="D52" s="220" t="s">
        <v>209</v>
      </c>
      <c r="E52" s="226">
        <v>26.4</v>
      </c>
      <c r="F52" s="228">
        <f>H52+J52</f>
        <v>0</v>
      </c>
      <c r="G52" s="229">
        <f>ROUND(E52*F52,2)</f>
        <v>0</v>
      </c>
      <c r="H52" s="229"/>
      <c r="I52" s="229">
        <f>ROUND(E52*H52,2)</f>
        <v>0</v>
      </c>
      <c r="J52" s="229"/>
      <c r="K52" s="229">
        <f>ROUND(E52*J52,2)</f>
        <v>0</v>
      </c>
      <c r="L52" s="229">
        <v>21</v>
      </c>
      <c r="M52" s="229">
        <f>G52*(1+L52/100)</f>
        <v>0</v>
      </c>
      <c r="N52" s="221">
        <v>0</v>
      </c>
      <c r="O52" s="221">
        <f>ROUND(E52*N52,5)</f>
        <v>0</v>
      </c>
      <c r="P52" s="221">
        <v>0</v>
      </c>
      <c r="Q52" s="221">
        <f>ROUND(E52*P52,5)</f>
        <v>0</v>
      </c>
      <c r="R52" s="221"/>
      <c r="S52" s="221"/>
      <c r="T52" s="222">
        <v>2.0089999999999999</v>
      </c>
      <c r="U52" s="221">
        <f>ROUND(E52*T52,2)</f>
        <v>53.04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138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5">
      <c r="A53" s="212">
        <v>37</v>
      </c>
      <c r="B53" s="218" t="s">
        <v>210</v>
      </c>
      <c r="C53" s="261" t="s">
        <v>211</v>
      </c>
      <c r="D53" s="220" t="s">
        <v>209</v>
      </c>
      <c r="E53" s="226">
        <v>26.4</v>
      </c>
      <c r="F53" s="228">
        <f>H53+J53</f>
        <v>0</v>
      </c>
      <c r="G53" s="229">
        <f>ROUND(E53*F53,2)</f>
        <v>0</v>
      </c>
      <c r="H53" s="229"/>
      <c r="I53" s="229">
        <f>ROUND(E53*H53,2)</f>
        <v>0</v>
      </c>
      <c r="J53" s="229"/>
      <c r="K53" s="229">
        <f>ROUND(E53*J53,2)</f>
        <v>0</v>
      </c>
      <c r="L53" s="229">
        <v>21</v>
      </c>
      <c r="M53" s="229">
        <f>G53*(1+L53/100)</f>
        <v>0</v>
      </c>
      <c r="N53" s="221">
        <v>0</v>
      </c>
      <c r="O53" s="221">
        <f>ROUND(E53*N53,5)</f>
        <v>0</v>
      </c>
      <c r="P53" s="221">
        <v>0</v>
      </c>
      <c r="Q53" s="221">
        <f>ROUND(E53*P53,5)</f>
        <v>0</v>
      </c>
      <c r="R53" s="221"/>
      <c r="S53" s="221"/>
      <c r="T53" s="222">
        <v>0.94199999999999995</v>
      </c>
      <c r="U53" s="221">
        <f>ROUND(E53*T53,2)</f>
        <v>24.87</v>
      </c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138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5">
      <c r="A54" s="212">
        <v>38</v>
      </c>
      <c r="B54" s="218" t="s">
        <v>212</v>
      </c>
      <c r="C54" s="261" t="s">
        <v>213</v>
      </c>
      <c r="D54" s="220" t="s">
        <v>209</v>
      </c>
      <c r="E54" s="226">
        <v>132</v>
      </c>
      <c r="F54" s="228">
        <f>H54+J54</f>
        <v>0</v>
      </c>
      <c r="G54" s="229">
        <f>ROUND(E54*F54,2)</f>
        <v>0</v>
      </c>
      <c r="H54" s="229"/>
      <c r="I54" s="229">
        <f>ROUND(E54*H54,2)</f>
        <v>0</v>
      </c>
      <c r="J54" s="229"/>
      <c r="K54" s="229">
        <f>ROUND(E54*J54,2)</f>
        <v>0</v>
      </c>
      <c r="L54" s="229">
        <v>21</v>
      </c>
      <c r="M54" s="229">
        <f>G54*(1+L54/100)</f>
        <v>0</v>
      </c>
      <c r="N54" s="221">
        <v>0</v>
      </c>
      <c r="O54" s="221">
        <f>ROUND(E54*N54,5)</f>
        <v>0</v>
      </c>
      <c r="P54" s="221">
        <v>0</v>
      </c>
      <c r="Q54" s="221">
        <f>ROUND(E54*P54,5)</f>
        <v>0</v>
      </c>
      <c r="R54" s="221"/>
      <c r="S54" s="221"/>
      <c r="T54" s="222">
        <v>0.105</v>
      </c>
      <c r="U54" s="221">
        <f>ROUND(E54*T54,2)</f>
        <v>13.86</v>
      </c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138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5">
      <c r="A55" s="212">
        <v>39</v>
      </c>
      <c r="B55" s="218" t="s">
        <v>214</v>
      </c>
      <c r="C55" s="261" t="s">
        <v>215</v>
      </c>
      <c r="D55" s="220" t="s">
        <v>209</v>
      </c>
      <c r="E55" s="226">
        <v>26.4</v>
      </c>
      <c r="F55" s="228">
        <f>H55+J55</f>
        <v>0</v>
      </c>
      <c r="G55" s="229">
        <f>ROUND(E55*F55,2)</f>
        <v>0</v>
      </c>
      <c r="H55" s="229"/>
      <c r="I55" s="229">
        <f>ROUND(E55*H55,2)</f>
        <v>0</v>
      </c>
      <c r="J55" s="229"/>
      <c r="K55" s="229">
        <f>ROUND(E55*J55,2)</f>
        <v>0</v>
      </c>
      <c r="L55" s="229">
        <v>21</v>
      </c>
      <c r="M55" s="229">
        <f>G55*(1+L55/100)</f>
        <v>0</v>
      </c>
      <c r="N55" s="221">
        <v>0</v>
      </c>
      <c r="O55" s="221">
        <f>ROUND(E55*N55,5)</f>
        <v>0</v>
      </c>
      <c r="P55" s="221">
        <v>0</v>
      </c>
      <c r="Q55" s="221">
        <f>ROUND(E55*P55,5)</f>
        <v>0</v>
      </c>
      <c r="R55" s="221"/>
      <c r="S55" s="221"/>
      <c r="T55" s="222">
        <v>2.68</v>
      </c>
      <c r="U55" s="221">
        <f>ROUND(E55*T55,2)</f>
        <v>70.75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132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ht="20.399999999999999" outlineLevel="1" x14ac:dyDescent="0.25">
      <c r="A56" s="212">
        <v>40</v>
      </c>
      <c r="B56" s="218" t="s">
        <v>216</v>
      </c>
      <c r="C56" s="261" t="s">
        <v>217</v>
      </c>
      <c r="D56" s="220" t="s">
        <v>209</v>
      </c>
      <c r="E56" s="226">
        <v>26.4</v>
      </c>
      <c r="F56" s="228">
        <f>H56+J56</f>
        <v>0</v>
      </c>
      <c r="G56" s="229">
        <f>ROUND(E56*F56,2)</f>
        <v>0</v>
      </c>
      <c r="H56" s="229"/>
      <c r="I56" s="229">
        <f>ROUND(E56*H56,2)</f>
        <v>0</v>
      </c>
      <c r="J56" s="229"/>
      <c r="K56" s="229">
        <f>ROUND(E56*J56,2)</f>
        <v>0</v>
      </c>
      <c r="L56" s="229">
        <v>21</v>
      </c>
      <c r="M56" s="229">
        <f>G56*(1+L56/100)</f>
        <v>0</v>
      </c>
      <c r="N56" s="221">
        <v>0</v>
      </c>
      <c r="O56" s="221">
        <f>ROUND(E56*N56,5)</f>
        <v>0</v>
      </c>
      <c r="P56" s="221">
        <v>0</v>
      </c>
      <c r="Q56" s="221">
        <f>ROUND(E56*P56,5)</f>
        <v>0</v>
      </c>
      <c r="R56" s="221"/>
      <c r="S56" s="221"/>
      <c r="T56" s="222">
        <v>0</v>
      </c>
      <c r="U56" s="221">
        <f>ROUND(E56*T56,2)</f>
        <v>0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138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ht="20.399999999999999" outlineLevel="1" x14ac:dyDescent="0.25">
      <c r="A57" s="212">
        <v>41</v>
      </c>
      <c r="B57" s="218" t="s">
        <v>218</v>
      </c>
      <c r="C57" s="261" t="s">
        <v>219</v>
      </c>
      <c r="D57" s="220" t="s">
        <v>209</v>
      </c>
      <c r="E57" s="226">
        <v>26.4</v>
      </c>
      <c r="F57" s="228">
        <f>H57+J57</f>
        <v>0</v>
      </c>
      <c r="G57" s="229">
        <f>ROUND(E57*F57,2)</f>
        <v>0</v>
      </c>
      <c r="H57" s="229"/>
      <c r="I57" s="229">
        <f>ROUND(E57*H57,2)</f>
        <v>0</v>
      </c>
      <c r="J57" s="229"/>
      <c r="K57" s="229">
        <f>ROUND(E57*J57,2)</f>
        <v>0</v>
      </c>
      <c r="L57" s="229">
        <v>21</v>
      </c>
      <c r="M57" s="229">
        <f>G57*(1+L57/100)</f>
        <v>0</v>
      </c>
      <c r="N57" s="221">
        <v>0</v>
      </c>
      <c r="O57" s="221">
        <f>ROUND(E57*N57,5)</f>
        <v>0</v>
      </c>
      <c r="P57" s="221">
        <v>0</v>
      </c>
      <c r="Q57" s="221">
        <f>ROUND(E57*P57,5)</f>
        <v>0</v>
      </c>
      <c r="R57" s="221"/>
      <c r="S57" s="221"/>
      <c r="T57" s="222">
        <v>0</v>
      </c>
      <c r="U57" s="221">
        <f>ROUND(E57*T57,2)</f>
        <v>0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138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x14ac:dyDescent="0.25">
      <c r="A58" s="213" t="s">
        <v>127</v>
      </c>
      <c r="B58" s="219" t="s">
        <v>76</v>
      </c>
      <c r="C58" s="262" t="s">
        <v>77</v>
      </c>
      <c r="D58" s="223"/>
      <c r="E58" s="227"/>
      <c r="F58" s="230"/>
      <c r="G58" s="230">
        <f>SUMIF(AE59:AE59,"&lt;&gt;NOR",G59:G59)</f>
        <v>0</v>
      </c>
      <c r="H58" s="230"/>
      <c r="I58" s="230">
        <f>SUM(I59:I59)</f>
        <v>0</v>
      </c>
      <c r="J58" s="230"/>
      <c r="K58" s="230">
        <f>SUM(K59:K59)</f>
        <v>0</v>
      </c>
      <c r="L58" s="230"/>
      <c r="M58" s="230">
        <f>SUM(M59:M59)</f>
        <v>0</v>
      </c>
      <c r="N58" s="224"/>
      <c r="O58" s="224">
        <f>SUM(O59:O59)</f>
        <v>0</v>
      </c>
      <c r="P58" s="224"/>
      <c r="Q58" s="224">
        <f>SUM(Q59:Q59)</f>
        <v>0</v>
      </c>
      <c r="R58" s="224"/>
      <c r="S58" s="224"/>
      <c r="T58" s="225"/>
      <c r="U58" s="224">
        <f>SUM(U59:U59)</f>
        <v>33.11</v>
      </c>
      <c r="AE58" t="s">
        <v>128</v>
      </c>
    </row>
    <row r="59" spans="1:60" outlineLevel="1" x14ac:dyDescent="0.25">
      <c r="A59" s="212">
        <v>42</v>
      </c>
      <c r="B59" s="218" t="s">
        <v>220</v>
      </c>
      <c r="C59" s="261" t="s">
        <v>221</v>
      </c>
      <c r="D59" s="220" t="s">
        <v>209</v>
      </c>
      <c r="E59" s="226">
        <v>17.5</v>
      </c>
      <c r="F59" s="228">
        <f>H59+J59</f>
        <v>0</v>
      </c>
      <c r="G59" s="229">
        <f>ROUND(E59*F59,2)</f>
        <v>0</v>
      </c>
      <c r="H59" s="229"/>
      <c r="I59" s="229">
        <f>ROUND(E59*H59,2)</f>
        <v>0</v>
      </c>
      <c r="J59" s="229"/>
      <c r="K59" s="229">
        <f>ROUND(E59*J59,2)</f>
        <v>0</v>
      </c>
      <c r="L59" s="229">
        <v>21</v>
      </c>
      <c r="M59" s="229">
        <f>G59*(1+L59/100)</f>
        <v>0</v>
      </c>
      <c r="N59" s="221">
        <v>0</v>
      </c>
      <c r="O59" s="221">
        <f>ROUND(E59*N59,5)</f>
        <v>0</v>
      </c>
      <c r="P59" s="221">
        <v>0</v>
      </c>
      <c r="Q59" s="221">
        <f>ROUND(E59*P59,5)</f>
        <v>0</v>
      </c>
      <c r="R59" s="221"/>
      <c r="S59" s="221"/>
      <c r="T59" s="222">
        <v>1.8919999999999999</v>
      </c>
      <c r="U59" s="221">
        <f>ROUND(E59*T59,2)</f>
        <v>33.11</v>
      </c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138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x14ac:dyDescent="0.25">
      <c r="A60" s="213" t="s">
        <v>127</v>
      </c>
      <c r="B60" s="219" t="s">
        <v>78</v>
      </c>
      <c r="C60" s="262" t="s">
        <v>79</v>
      </c>
      <c r="D60" s="223"/>
      <c r="E60" s="227"/>
      <c r="F60" s="230"/>
      <c r="G60" s="230">
        <f>SUMIF(AE61:AE64,"&lt;&gt;NOR",G61:G64)</f>
        <v>0</v>
      </c>
      <c r="H60" s="230"/>
      <c r="I60" s="230">
        <f>SUM(I61:I64)</f>
        <v>0</v>
      </c>
      <c r="J60" s="230"/>
      <c r="K60" s="230">
        <f>SUM(K61:K64)</f>
        <v>0</v>
      </c>
      <c r="L60" s="230"/>
      <c r="M60" s="230">
        <f>SUM(M61:M64)</f>
        <v>0</v>
      </c>
      <c r="N60" s="224"/>
      <c r="O60" s="224">
        <f>SUM(O61:O64)</f>
        <v>9.4000000000000004E-3</v>
      </c>
      <c r="P60" s="224"/>
      <c r="Q60" s="224">
        <f>SUM(Q61:Q64)</f>
        <v>0</v>
      </c>
      <c r="R60" s="224"/>
      <c r="S60" s="224"/>
      <c r="T60" s="225"/>
      <c r="U60" s="224">
        <f>SUM(U61:U64)</f>
        <v>11.649999999999999</v>
      </c>
      <c r="AE60" t="s">
        <v>128</v>
      </c>
    </row>
    <row r="61" spans="1:60" outlineLevel="1" x14ac:dyDescent="0.25">
      <c r="A61" s="212">
        <v>43</v>
      </c>
      <c r="B61" s="218" t="s">
        <v>222</v>
      </c>
      <c r="C61" s="261" t="s">
        <v>223</v>
      </c>
      <c r="D61" s="220" t="s">
        <v>135</v>
      </c>
      <c r="E61" s="226">
        <v>20</v>
      </c>
      <c r="F61" s="228">
        <f>H61+J61</f>
        <v>0</v>
      </c>
      <c r="G61" s="229">
        <f>ROUND(E61*F61,2)</f>
        <v>0</v>
      </c>
      <c r="H61" s="229"/>
      <c r="I61" s="229">
        <f>ROUND(E61*H61,2)</f>
        <v>0</v>
      </c>
      <c r="J61" s="229"/>
      <c r="K61" s="229">
        <f>ROUND(E61*J61,2)</f>
        <v>0</v>
      </c>
      <c r="L61" s="229">
        <v>21</v>
      </c>
      <c r="M61" s="229">
        <f>G61*(1+L61/100)</f>
        <v>0</v>
      </c>
      <c r="N61" s="221">
        <v>4.6999999999999999E-4</v>
      </c>
      <c r="O61" s="221">
        <f>ROUND(E61*N61,5)</f>
        <v>9.4000000000000004E-3</v>
      </c>
      <c r="P61" s="221">
        <v>0</v>
      </c>
      <c r="Q61" s="221">
        <f>ROUND(E61*P61,5)</f>
        <v>0</v>
      </c>
      <c r="R61" s="221"/>
      <c r="S61" s="221"/>
      <c r="T61" s="222">
        <v>0.35899999999999999</v>
      </c>
      <c r="U61" s="221">
        <f>ROUND(E61*T61,2)</f>
        <v>7.18</v>
      </c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138</v>
      </c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5">
      <c r="A62" s="212">
        <v>44</v>
      </c>
      <c r="B62" s="218" t="s">
        <v>224</v>
      </c>
      <c r="C62" s="261" t="s">
        <v>225</v>
      </c>
      <c r="D62" s="220" t="s">
        <v>168</v>
      </c>
      <c r="E62" s="226">
        <v>1</v>
      </c>
      <c r="F62" s="228">
        <f>H62+J62</f>
        <v>0</v>
      </c>
      <c r="G62" s="229">
        <f>ROUND(E62*F62,2)</f>
        <v>0</v>
      </c>
      <c r="H62" s="229"/>
      <c r="I62" s="229">
        <f>ROUND(E62*H62,2)</f>
        <v>0</v>
      </c>
      <c r="J62" s="229"/>
      <c r="K62" s="229">
        <f>ROUND(E62*J62,2)</f>
        <v>0</v>
      </c>
      <c r="L62" s="229">
        <v>21</v>
      </c>
      <c r="M62" s="229">
        <f>G62*(1+L62/100)</f>
        <v>0</v>
      </c>
      <c r="N62" s="221">
        <v>0</v>
      </c>
      <c r="O62" s="221">
        <f>ROUND(E62*N62,5)</f>
        <v>0</v>
      </c>
      <c r="P62" s="221">
        <v>0</v>
      </c>
      <c r="Q62" s="221">
        <f>ROUND(E62*P62,5)</f>
        <v>0</v>
      </c>
      <c r="R62" s="221"/>
      <c r="S62" s="221"/>
      <c r="T62" s="222">
        <v>0.17399999999999999</v>
      </c>
      <c r="U62" s="221">
        <f>ROUND(E62*T62,2)</f>
        <v>0.17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138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5">
      <c r="A63" s="212">
        <v>45</v>
      </c>
      <c r="B63" s="218" t="s">
        <v>226</v>
      </c>
      <c r="C63" s="261" t="s">
        <v>227</v>
      </c>
      <c r="D63" s="220" t="s">
        <v>204</v>
      </c>
      <c r="E63" s="226">
        <v>24</v>
      </c>
      <c r="F63" s="228">
        <f>H63+J63</f>
        <v>0</v>
      </c>
      <c r="G63" s="229">
        <f>ROUND(E63*F63,2)</f>
        <v>0</v>
      </c>
      <c r="H63" s="229"/>
      <c r="I63" s="229">
        <f>ROUND(E63*H63,2)</f>
        <v>0</v>
      </c>
      <c r="J63" s="229"/>
      <c r="K63" s="229">
        <f>ROUND(E63*J63,2)</f>
        <v>0</v>
      </c>
      <c r="L63" s="229">
        <v>21</v>
      </c>
      <c r="M63" s="229">
        <f>G63*(1+L63/100)</f>
        <v>0</v>
      </c>
      <c r="N63" s="221">
        <v>0</v>
      </c>
      <c r="O63" s="221">
        <f>ROUND(E63*N63,5)</f>
        <v>0</v>
      </c>
      <c r="P63" s="221">
        <v>0</v>
      </c>
      <c r="Q63" s="221">
        <f>ROUND(E63*P63,5)</f>
        <v>0</v>
      </c>
      <c r="R63" s="221"/>
      <c r="S63" s="221"/>
      <c r="T63" s="222">
        <v>0.17399999999999999</v>
      </c>
      <c r="U63" s="221">
        <f>ROUND(E63*T63,2)</f>
        <v>4.18</v>
      </c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138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5">
      <c r="A64" s="212">
        <v>46</v>
      </c>
      <c r="B64" s="218" t="s">
        <v>228</v>
      </c>
      <c r="C64" s="261" t="s">
        <v>229</v>
      </c>
      <c r="D64" s="220" t="s">
        <v>209</v>
      </c>
      <c r="E64" s="226">
        <v>0.08</v>
      </c>
      <c r="F64" s="228">
        <f>H64+J64</f>
        <v>0</v>
      </c>
      <c r="G64" s="229">
        <f>ROUND(E64*F64,2)</f>
        <v>0</v>
      </c>
      <c r="H64" s="229"/>
      <c r="I64" s="229">
        <f>ROUND(E64*H64,2)</f>
        <v>0</v>
      </c>
      <c r="J64" s="229"/>
      <c r="K64" s="229">
        <f>ROUND(E64*J64,2)</f>
        <v>0</v>
      </c>
      <c r="L64" s="229">
        <v>21</v>
      </c>
      <c r="M64" s="229">
        <f>G64*(1+L64/100)</f>
        <v>0</v>
      </c>
      <c r="N64" s="221">
        <v>0</v>
      </c>
      <c r="O64" s="221">
        <f>ROUND(E64*N64,5)</f>
        <v>0</v>
      </c>
      <c r="P64" s="221">
        <v>0</v>
      </c>
      <c r="Q64" s="221">
        <f>ROUND(E64*P64,5)</f>
        <v>0</v>
      </c>
      <c r="R64" s="221"/>
      <c r="S64" s="221"/>
      <c r="T64" s="222">
        <v>1.5229999999999999</v>
      </c>
      <c r="U64" s="221">
        <f>ROUND(E64*T64,2)</f>
        <v>0.12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138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x14ac:dyDescent="0.25">
      <c r="A65" s="213" t="s">
        <v>127</v>
      </c>
      <c r="B65" s="219" t="s">
        <v>80</v>
      </c>
      <c r="C65" s="262" t="s">
        <v>81</v>
      </c>
      <c r="D65" s="223"/>
      <c r="E65" s="227"/>
      <c r="F65" s="230"/>
      <c r="G65" s="230">
        <f>SUMIF(AE66:AE71,"&lt;&gt;NOR",G66:G71)</f>
        <v>0</v>
      </c>
      <c r="H65" s="230"/>
      <c r="I65" s="230">
        <f>SUM(I66:I71)</f>
        <v>0</v>
      </c>
      <c r="J65" s="230"/>
      <c r="K65" s="230">
        <f>SUM(K66:K71)</f>
        <v>0</v>
      </c>
      <c r="L65" s="230"/>
      <c r="M65" s="230">
        <f>SUM(M66:M71)</f>
        <v>0</v>
      </c>
      <c r="N65" s="224"/>
      <c r="O65" s="224">
        <f>SUM(O66:O71)</f>
        <v>8.1159999999999996E-2</v>
      </c>
      <c r="P65" s="224"/>
      <c r="Q65" s="224">
        <f>SUM(Q66:Q71)</f>
        <v>0</v>
      </c>
      <c r="R65" s="224"/>
      <c r="S65" s="224"/>
      <c r="T65" s="225"/>
      <c r="U65" s="224">
        <f>SUM(U66:U71)</f>
        <v>15.339999999999998</v>
      </c>
      <c r="AE65" t="s">
        <v>128</v>
      </c>
    </row>
    <row r="66" spans="1:60" ht="20.399999999999999" outlineLevel="1" x14ac:dyDescent="0.25">
      <c r="A66" s="212">
        <v>47</v>
      </c>
      <c r="B66" s="218" t="s">
        <v>230</v>
      </c>
      <c r="C66" s="261" t="s">
        <v>231</v>
      </c>
      <c r="D66" s="220" t="s">
        <v>135</v>
      </c>
      <c r="E66" s="226">
        <v>20</v>
      </c>
      <c r="F66" s="228">
        <f>H66+J66</f>
        <v>0</v>
      </c>
      <c r="G66" s="229">
        <f>ROUND(E66*F66,2)</f>
        <v>0</v>
      </c>
      <c r="H66" s="229"/>
      <c r="I66" s="229">
        <f>ROUND(E66*H66,2)</f>
        <v>0</v>
      </c>
      <c r="J66" s="229"/>
      <c r="K66" s="229">
        <f>ROUND(E66*J66,2)</f>
        <v>0</v>
      </c>
      <c r="L66" s="229">
        <v>21</v>
      </c>
      <c r="M66" s="229">
        <f>G66*(1+L66/100)</f>
        <v>0</v>
      </c>
      <c r="N66" s="221">
        <v>4.0099999999999997E-3</v>
      </c>
      <c r="O66" s="221">
        <f>ROUND(E66*N66,5)</f>
        <v>8.0199999999999994E-2</v>
      </c>
      <c r="P66" s="221">
        <v>0</v>
      </c>
      <c r="Q66" s="221">
        <f>ROUND(E66*P66,5)</f>
        <v>0</v>
      </c>
      <c r="R66" s="221"/>
      <c r="S66" s="221"/>
      <c r="T66" s="222">
        <v>0.54290000000000005</v>
      </c>
      <c r="U66" s="221">
        <f>ROUND(E66*T66,2)</f>
        <v>10.86</v>
      </c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138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5">
      <c r="A67" s="212">
        <v>48</v>
      </c>
      <c r="B67" s="218" t="s">
        <v>232</v>
      </c>
      <c r="C67" s="261" t="s">
        <v>233</v>
      </c>
      <c r="D67" s="220" t="s">
        <v>135</v>
      </c>
      <c r="E67" s="226">
        <v>20</v>
      </c>
      <c r="F67" s="228">
        <f>H67+J67</f>
        <v>0</v>
      </c>
      <c r="G67" s="229">
        <f>ROUND(E67*F67,2)</f>
        <v>0</v>
      </c>
      <c r="H67" s="229"/>
      <c r="I67" s="229">
        <f>ROUND(E67*H67,2)</f>
        <v>0</v>
      </c>
      <c r="J67" s="229"/>
      <c r="K67" s="229">
        <f>ROUND(E67*J67,2)</f>
        <v>0</v>
      </c>
      <c r="L67" s="229">
        <v>21</v>
      </c>
      <c r="M67" s="229">
        <f>G67*(1+L67/100)</f>
        <v>0</v>
      </c>
      <c r="N67" s="221">
        <v>3.0000000000000001E-5</v>
      </c>
      <c r="O67" s="221">
        <f>ROUND(E67*N67,5)</f>
        <v>5.9999999999999995E-4</v>
      </c>
      <c r="P67" s="221">
        <v>0</v>
      </c>
      <c r="Q67" s="221">
        <f>ROUND(E67*P67,5)</f>
        <v>0</v>
      </c>
      <c r="R67" s="221"/>
      <c r="S67" s="221"/>
      <c r="T67" s="222">
        <v>0.129</v>
      </c>
      <c r="U67" s="221">
        <f>ROUND(E67*T67,2)</f>
        <v>2.58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138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5">
      <c r="A68" s="212">
        <v>49</v>
      </c>
      <c r="B68" s="218" t="s">
        <v>234</v>
      </c>
      <c r="C68" s="261" t="s">
        <v>235</v>
      </c>
      <c r="D68" s="220" t="s">
        <v>135</v>
      </c>
      <c r="E68" s="226">
        <v>20</v>
      </c>
      <c r="F68" s="228">
        <f>H68+J68</f>
        <v>0</v>
      </c>
      <c r="G68" s="229">
        <f>ROUND(E68*F68,2)</f>
        <v>0</v>
      </c>
      <c r="H68" s="229"/>
      <c r="I68" s="229">
        <f>ROUND(E68*H68,2)</f>
        <v>0</v>
      </c>
      <c r="J68" s="229"/>
      <c r="K68" s="229">
        <f>ROUND(E68*J68,2)</f>
        <v>0</v>
      </c>
      <c r="L68" s="229">
        <v>21</v>
      </c>
      <c r="M68" s="229">
        <f>G68*(1+L68/100)</f>
        <v>0</v>
      </c>
      <c r="N68" s="221">
        <v>0</v>
      </c>
      <c r="O68" s="221">
        <f>ROUND(E68*N68,5)</f>
        <v>0</v>
      </c>
      <c r="P68" s="221">
        <v>0</v>
      </c>
      <c r="Q68" s="221">
        <f>ROUND(E68*P68,5)</f>
        <v>0</v>
      </c>
      <c r="R68" s="221"/>
      <c r="S68" s="221"/>
      <c r="T68" s="222">
        <v>2.9000000000000001E-2</v>
      </c>
      <c r="U68" s="221">
        <f>ROUND(E68*T68,2)</f>
        <v>0.57999999999999996</v>
      </c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138</v>
      </c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5">
      <c r="A69" s="212">
        <v>50</v>
      </c>
      <c r="B69" s="218" t="s">
        <v>236</v>
      </c>
      <c r="C69" s="261" t="s">
        <v>237</v>
      </c>
      <c r="D69" s="220" t="s">
        <v>168</v>
      </c>
      <c r="E69" s="226">
        <v>2</v>
      </c>
      <c r="F69" s="228">
        <f>H69+J69</f>
        <v>0</v>
      </c>
      <c r="G69" s="229">
        <f>ROUND(E69*F69,2)</f>
        <v>0</v>
      </c>
      <c r="H69" s="229"/>
      <c r="I69" s="229">
        <f>ROUND(E69*H69,2)</f>
        <v>0</v>
      </c>
      <c r="J69" s="229"/>
      <c r="K69" s="229">
        <f>ROUND(E69*J69,2)</f>
        <v>0</v>
      </c>
      <c r="L69" s="229">
        <v>21</v>
      </c>
      <c r="M69" s="229">
        <f>G69*(1+L69/100)</f>
        <v>0</v>
      </c>
      <c r="N69" s="221">
        <v>1.8000000000000001E-4</v>
      </c>
      <c r="O69" s="221">
        <f>ROUND(E69*N69,5)</f>
        <v>3.6000000000000002E-4</v>
      </c>
      <c r="P69" s="221">
        <v>0</v>
      </c>
      <c r="Q69" s="221">
        <f>ROUND(E69*P69,5)</f>
        <v>0</v>
      </c>
      <c r="R69" s="221"/>
      <c r="S69" s="221"/>
      <c r="T69" s="222">
        <v>0.254</v>
      </c>
      <c r="U69" s="221">
        <f>ROUND(E69*T69,2)</f>
        <v>0.51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138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ht="20.399999999999999" outlineLevel="1" x14ac:dyDescent="0.25">
      <c r="A70" s="212">
        <v>51</v>
      </c>
      <c r="B70" s="218" t="s">
        <v>238</v>
      </c>
      <c r="C70" s="261" t="s">
        <v>239</v>
      </c>
      <c r="D70" s="220" t="s">
        <v>204</v>
      </c>
      <c r="E70" s="226">
        <v>24</v>
      </c>
      <c r="F70" s="228">
        <f>H70+J70</f>
        <v>0</v>
      </c>
      <c r="G70" s="229">
        <f>ROUND(E70*F70,2)</f>
        <v>0</v>
      </c>
      <c r="H70" s="229"/>
      <c r="I70" s="229">
        <f>ROUND(E70*H70,2)</f>
        <v>0</v>
      </c>
      <c r="J70" s="229"/>
      <c r="K70" s="229">
        <f>ROUND(E70*J70,2)</f>
        <v>0</v>
      </c>
      <c r="L70" s="229">
        <v>21</v>
      </c>
      <c r="M70" s="229">
        <f>G70*(1+L70/100)</f>
        <v>0</v>
      </c>
      <c r="N70" s="221">
        <v>0</v>
      </c>
      <c r="O70" s="221">
        <f>ROUND(E70*N70,5)</f>
        <v>0</v>
      </c>
      <c r="P70" s="221">
        <v>0</v>
      </c>
      <c r="Q70" s="221">
        <f>ROUND(E70*P70,5)</f>
        <v>0</v>
      </c>
      <c r="R70" s="221"/>
      <c r="S70" s="221"/>
      <c r="T70" s="222">
        <v>2.9000000000000001E-2</v>
      </c>
      <c r="U70" s="221">
        <f>ROUND(E70*T70,2)</f>
        <v>0.7</v>
      </c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138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5">
      <c r="A71" s="212">
        <v>52</v>
      </c>
      <c r="B71" s="218" t="s">
        <v>240</v>
      </c>
      <c r="C71" s="261" t="s">
        <v>241</v>
      </c>
      <c r="D71" s="220" t="s">
        <v>209</v>
      </c>
      <c r="E71" s="226">
        <v>0.08</v>
      </c>
      <c r="F71" s="228">
        <f>H71+J71</f>
        <v>0</v>
      </c>
      <c r="G71" s="229">
        <f>ROUND(E71*F71,2)</f>
        <v>0</v>
      </c>
      <c r="H71" s="229"/>
      <c r="I71" s="229">
        <f>ROUND(E71*H71,2)</f>
        <v>0</v>
      </c>
      <c r="J71" s="229"/>
      <c r="K71" s="229">
        <f>ROUND(E71*J71,2)</f>
        <v>0</v>
      </c>
      <c r="L71" s="229">
        <v>21</v>
      </c>
      <c r="M71" s="229">
        <f>G71*(1+L71/100)</f>
        <v>0</v>
      </c>
      <c r="N71" s="221">
        <v>0</v>
      </c>
      <c r="O71" s="221">
        <f>ROUND(E71*N71,5)</f>
        <v>0</v>
      </c>
      <c r="P71" s="221">
        <v>0</v>
      </c>
      <c r="Q71" s="221">
        <f>ROUND(E71*P71,5)</f>
        <v>0</v>
      </c>
      <c r="R71" s="221"/>
      <c r="S71" s="221"/>
      <c r="T71" s="222">
        <v>1.3740000000000001</v>
      </c>
      <c r="U71" s="221">
        <f>ROUND(E71*T71,2)</f>
        <v>0.11</v>
      </c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138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x14ac:dyDescent="0.25">
      <c r="A72" s="213" t="s">
        <v>127</v>
      </c>
      <c r="B72" s="219" t="s">
        <v>82</v>
      </c>
      <c r="C72" s="262" t="s">
        <v>83</v>
      </c>
      <c r="D72" s="223"/>
      <c r="E72" s="227"/>
      <c r="F72" s="230"/>
      <c r="G72" s="230">
        <f>SUMIF(AE73:AE80,"&lt;&gt;NOR",G73:G80)</f>
        <v>0</v>
      </c>
      <c r="H72" s="230"/>
      <c r="I72" s="230">
        <f>SUM(I73:I80)</f>
        <v>0</v>
      </c>
      <c r="J72" s="230"/>
      <c r="K72" s="230">
        <f>SUM(K73:K80)</f>
        <v>0</v>
      </c>
      <c r="L72" s="230"/>
      <c r="M72" s="230">
        <f>SUM(M73:M80)</f>
        <v>0</v>
      </c>
      <c r="N72" s="224"/>
      <c r="O72" s="224">
        <f>SUM(O73:O80)</f>
        <v>2.529E-2</v>
      </c>
      <c r="P72" s="224"/>
      <c r="Q72" s="224">
        <f>SUM(Q73:Q80)</f>
        <v>0</v>
      </c>
      <c r="R72" s="224"/>
      <c r="S72" s="224"/>
      <c r="T72" s="225"/>
      <c r="U72" s="224">
        <f>SUM(U73:U80)</f>
        <v>4.55</v>
      </c>
      <c r="AE72" t="s">
        <v>128</v>
      </c>
    </row>
    <row r="73" spans="1:60" outlineLevel="1" x14ac:dyDescent="0.25">
      <c r="A73" s="212">
        <v>53</v>
      </c>
      <c r="B73" s="218" t="s">
        <v>242</v>
      </c>
      <c r="C73" s="261" t="s">
        <v>243</v>
      </c>
      <c r="D73" s="220" t="s">
        <v>244</v>
      </c>
      <c r="E73" s="226">
        <v>1</v>
      </c>
      <c r="F73" s="228">
        <f>H73+J73</f>
        <v>0</v>
      </c>
      <c r="G73" s="229">
        <f>ROUND(E73*F73,2)</f>
        <v>0</v>
      </c>
      <c r="H73" s="229"/>
      <c r="I73" s="229">
        <f>ROUND(E73*H73,2)</f>
        <v>0</v>
      </c>
      <c r="J73" s="229"/>
      <c r="K73" s="229">
        <f>ROUND(E73*J73,2)</f>
        <v>0</v>
      </c>
      <c r="L73" s="229">
        <v>21</v>
      </c>
      <c r="M73" s="229">
        <f>G73*(1+L73/100)</f>
        <v>0</v>
      </c>
      <c r="N73" s="221">
        <v>8.4000000000000003E-4</v>
      </c>
      <c r="O73" s="221">
        <f>ROUND(E73*N73,5)</f>
        <v>8.4000000000000003E-4</v>
      </c>
      <c r="P73" s="221">
        <v>0</v>
      </c>
      <c r="Q73" s="221">
        <f>ROUND(E73*P73,5)</f>
        <v>0</v>
      </c>
      <c r="R73" s="221"/>
      <c r="S73" s="221"/>
      <c r="T73" s="222">
        <v>1.2529999999999999</v>
      </c>
      <c r="U73" s="221">
        <f>ROUND(E73*T73,2)</f>
        <v>1.25</v>
      </c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138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5">
      <c r="A74" s="212">
        <v>54</v>
      </c>
      <c r="B74" s="218" t="s">
        <v>245</v>
      </c>
      <c r="C74" s="261" t="s">
        <v>246</v>
      </c>
      <c r="D74" s="220" t="s">
        <v>168</v>
      </c>
      <c r="E74" s="226">
        <v>1</v>
      </c>
      <c r="F74" s="228">
        <f>H74+J74</f>
        <v>0</v>
      </c>
      <c r="G74" s="229">
        <f>ROUND(E74*F74,2)</f>
        <v>0</v>
      </c>
      <c r="H74" s="229"/>
      <c r="I74" s="229">
        <f>ROUND(E74*H74,2)</f>
        <v>0</v>
      </c>
      <c r="J74" s="229"/>
      <c r="K74" s="229">
        <f>ROUND(E74*J74,2)</f>
        <v>0</v>
      </c>
      <c r="L74" s="229">
        <v>21</v>
      </c>
      <c r="M74" s="229">
        <f>G74*(1+L74/100)</f>
        <v>0</v>
      </c>
      <c r="N74" s="221">
        <v>1.8000000000000001E-4</v>
      </c>
      <c r="O74" s="221">
        <f>ROUND(E74*N74,5)</f>
        <v>1.8000000000000001E-4</v>
      </c>
      <c r="P74" s="221">
        <v>0</v>
      </c>
      <c r="Q74" s="221">
        <f>ROUND(E74*P74,5)</f>
        <v>0</v>
      </c>
      <c r="R74" s="221"/>
      <c r="S74" s="221"/>
      <c r="T74" s="222">
        <v>0.47599999999999998</v>
      </c>
      <c r="U74" s="221">
        <f>ROUND(E74*T74,2)</f>
        <v>0.48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138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5">
      <c r="A75" s="212">
        <v>55</v>
      </c>
      <c r="B75" s="218" t="s">
        <v>247</v>
      </c>
      <c r="C75" s="261" t="s">
        <v>248</v>
      </c>
      <c r="D75" s="220" t="s">
        <v>244</v>
      </c>
      <c r="E75" s="226">
        <v>1</v>
      </c>
      <c r="F75" s="228">
        <f>H75+J75</f>
        <v>0</v>
      </c>
      <c r="G75" s="229">
        <f>ROUND(E75*F75,2)</f>
        <v>0</v>
      </c>
      <c r="H75" s="229"/>
      <c r="I75" s="229">
        <f>ROUND(E75*H75,2)</f>
        <v>0</v>
      </c>
      <c r="J75" s="229"/>
      <c r="K75" s="229">
        <f>ROUND(E75*J75,2)</f>
        <v>0</v>
      </c>
      <c r="L75" s="229">
        <v>21</v>
      </c>
      <c r="M75" s="229">
        <f>G75*(1+L75/100)</f>
        <v>0</v>
      </c>
      <c r="N75" s="221">
        <v>1.521E-2</v>
      </c>
      <c r="O75" s="221">
        <f>ROUND(E75*N75,5)</f>
        <v>1.521E-2</v>
      </c>
      <c r="P75" s="221">
        <v>0</v>
      </c>
      <c r="Q75" s="221">
        <f>ROUND(E75*P75,5)</f>
        <v>0</v>
      </c>
      <c r="R75" s="221"/>
      <c r="S75" s="221"/>
      <c r="T75" s="222">
        <v>1.1890000000000001</v>
      </c>
      <c r="U75" s="221">
        <f>ROUND(E75*T75,2)</f>
        <v>1.19</v>
      </c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138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5">
      <c r="A76" s="212">
        <v>56</v>
      </c>
      <c r="B76" s="218" t="s">
        <v>249</v>
      </c>
      <c r="C76" s="261" t="s">
        <v>250</v>
      </c>
      <c r="D76" s="220" t="s">
        <v>244</v>
      </c>
      <c r="E76" s="226">
        <v>1</v>
      </c>
      <c r="F76" s="228">
        <f>H76+J76</f>
        <v>0</v>
      </c>
      <c r="G76" s="229">
        <f>ROUND(E76*F76,2)</f>
        <v>0</v>
      </c>
      <c r="H76" s="229"/>
      <c r="I76" s="229">
        <f>ROUND(E76*H76,2)</f>
        <v>0</v>
      </c>
      <c r="J76" s="229"/>
      <c r="K76" s="229">
        <f>ROUND(E76*J76,2)</f>
        <v>0</v>
      </c>
      <c r="L76" s="229">
        <v>21</v>
      </c>
      <c r="M76" s="229">
        <f>G76*(1+L76/100)</f>
        <v>0</v>
      </c>
      <c r="N76" s="221">
        <v>6.77E-3</v>
      </c>
      <c r="O76" s="221">
        <f>ROUND(E76*N76,5)</f>
        <v>6.77E-3</v>
      </c>
      <c r="P76" s="221">
        <v>0</v>
      </c>
      <c r="Q76" s="221">
        <f>ROUND(E76*P76,5)</f>
        <v>0</v>
      </c>
      <c r="R76" s="221"/>
      <c r="S76" s="221"/>
      <c r="T76" s="222">
        <v>0.27500000000000002</v>
      </c>
      <c r="U76" s="221">
        <f>ROUND(E76*T76,2)</f>
        <v>0.28000000000000003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138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5">
      <c r="A77" s="212">
        <v>57</v>
      </c>
      <c r="B77" s="218" t="s">
        <v>251</v>
      </c>
      <c r="C77" s="261" t="s">
        <v>252</v>
      </c>
      <c r="D77" s="220" t="s">
        <v>244</v>
      </c>
      <c r="E77" s="226">
        <v>1</v>
      </c>
      <c r="F77" s="228">
        <f>H77+J77</f>
        <v>0</v>
      </c>
      <c r="G77" s="229">
        <f>ROUND(E77*F77,2)</f>
        <v>0</v>
      </c>
      <c r="H77" s="229"/>
      <c r="I77" s="229">
        <f>ROUND(E77*H77,2)</f>
        <v>0</v>
      </c>
      <c r="J77" s="229"/>
      <c r="K77" s="229">
        <f>ROUND(E77*J77,2)</f>
        <v>0</v>
      </c>
      <c r="L77" s="229">
        <v>21</v>
      </c>
      <c r="M77" s="229">
        <f>G77*(1+L77/100)</f>
        <v>0</v>
      </c>
      <c r="N77" s="221">
        <v>1.7000000000000001E-4</v>
      </c>
      <c r="O77" s="221">
        <f>ROUND(E77*N77,5)</f>
        <v>1.7000000000000001E-4</v>
      </c>
      <c r="P77" s="221">
        <v>0</v>
      </c>
      <c r="Q77" s="221">
        <f>ROUND(E77*P77,5)</f>
        <v>0</v>
      </c>
      <c r="R77" s="221"/>
      <c r="S77" s="221"/>
      <c r="T77" s="222">
        <v>0.22700000000000001</v>
      </c>
      <c r="U77" s="221">
        <f>ROUND(E77*T77,2)</f>
        <v>0.23</v>
      </c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138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5">
      <c r="A78" s="212">
        <v>58</v>
      </c>
      <c r="B78" s="218" t="s">
        <v>253</v>
      </c>
      <c r="C78" s="261" t="s">
        <v>254</v>
      </c>
      <c r="D78" s="220" t="s">
        <v>168</v>
      </c>
      <c r="E78" s="226">
        <v>1</v>
      </c>
      <c r="F78" s="228">
        <f>H78+J78</f>
        <v>0</v>
      </c>
      <c r="G78" s="229">
        <f>ROUND(E78*F78,2)</f>
        <v>0</v>
      </c>
      <c r="H78" s="229"/>
      <c r="I78" s="229">
        <f>ROUND(E78*H78,2)</f>
        <v>0</v>
      </c>
      <c r="J78" s="229"/>
      <c r="K78" s="229">
        <f>ROUND(E78*J78,2)</f>
        <v>0</v>
      </c>
      <c r="L78" s="229">
        <v>21</v>
      </c>
      <c r="M78" s="229">
        <f>G78*(1+L78/100)</f>
        <v>0</v>
      </c>
      <c r="N78" s="221">
        <v>1.9E-3</v>
      </c>
      <c r="O78" s="221">
        <f>ROUND(E78*N78,5)</f>
        <v>1.9E-3</v>
      </c>
      <c r="P78" s="221">
        <v>0</v>
      </c>
      <c r="Q78" s="221">
        <f>ROUND(E78*P78,5)</f>
        <v>0</v>
      </c>
      <c r="R78" s="221"/>
      <c r="S78" s="221"/>
      <c r="T78" s="222">
        <v>0</v>
      </c>
      <c r="U78" s="221">
        <f>ROUND(E78*T78,2)</f>
        <v>0</v>
      </c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141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ht="20.399999999999999" outlineLevel="1" x14ac:dyDescent="0.25">
      <c r="A79" s="212">
        <v>59</v>
      </c>
      <c r="B79" s="218" t="s">
        <v>255</v>
      </c>
      <c r="C79" s="261" t="s">
        <v>256</v>
      </c>
      <c r="D79" s="220" t="s">
        <v>168</v>
      </c>
      <c r="E79" s="226">
        <v>1</v>
      </c>
      <c r="F79" s="228">
        <f>H79+J79</f>
        <v>0</v>
      </c>
      <c r="G79" s="229">
        <f>ROUND(E79*F79,2)</f>
        <v>0</v>
      </c>
      <c r="H79" s="229"/>
      <c r="I79" s="229">
        <f>ROUND(E79*H79,2)</f>
        <v>0</v>
      </c>
      <c r="J79" s="229"/>
      <c r="K79" s="229">
        <f>ROUND(E79*J79,2)</f>
        <v>0</v>
      </c>
      <c r="L79" s="229">
        <v>21</v>
      </c>
      <c r="M79" s="229">
        <f>G79*(1+L79/100)</f>
        <v>0</v>
      </c>
      <c r="N79" s="221">
        <v>2.2000000000000001E-4</v>
      </c>
      <c r="O79" s="221">
        <f>ROUND(E79*N79,5)</f>
        <v>2.2000000000000001E-4</v>
      </c>
      <c r="P79" s="221">
        <v>0</v>
      </c>
      <c r="Q79" s="221">
        <f>ROUND(E79*P79,5)</f>
        <v>0</v>
      </c>
      <c r="R79" s="221"/>
      <c r="S79" s="221"/>
      <c r="T79" s="222">
        <v>0.246</v>
      </c>
      <c r="U79" s="221">
        <f>ROUND(E79*T79,2)</f>
        <v>0.25</v>
      </c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138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5">
      <c r="A80" s="212">
        <v>60</v>
      </c>
      <c r="B80" s="218" t="s">
        <v>257</v>
      </c>
      <c r="C80" s="261" t="s">
        <v>258</v>
      </c>
      <c r="D80" s="220" t="s">
        <v>209</v>
      </c>
      <c r="E80" s="226">
        <v>0.55000000000000004</v>
      </c>
      <c r="F80" s="228">
        <f>H80+J80</f>
        <v>0</v>
      </c>
      <c r="G80" s="229">
        <f>ROUND(E80*F80,2)</f>
        <v>0</v>
      </c>
      <c r="H80" s="229"/>
      <c r="I80" s="229">
        <f>ROUND(E80*H80,2)</f>
        <v>0</v>
      </c>
      <c r="J80" s="229"/>
      <c r="K80" s="229">
        <f>ROUND(E80*J80,2)</f>
        <v>0</v>
      </c>
      <c r="L80" s="229">
        <v>21</v>
      </c>
      <c r="M80" s="229">
        <f>G80*(1+L80/100)</f>
        <v>0</v>
      </c>
      <c r="N80" s="221">
        <v>0</v>
      </c>
      <c r="O80" s="221">
        <f>ROUND(E80*N80,5)</f>
        <v>0</v>
      </c>
      <c r="P80" s="221">
        <v>0</v>
      </c>
      <c r="Q80" s="221">
        <f>ROUND(E80*P80,5)</f>
        <v>0</v>
      </c>
      <c r="R80" s="221"/>
      <c r="S80" s="221"/>
      <c r="T80" s="222">
        <v>1.573</v>
      </c>
      <c r="U80" s="221">
        <f>ROUND(E80*T80,2)</f>
        <v>0.87</v>
      </c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138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x14ac:dyDescent="0.25">
      <c r="A81" s="213" t="s">
        <v>127</v>
      </c>
      <c r="B81" s="219" t="s">
        <v>84</v>
      </c>
      <c r="C81" s="262" t="s">
        <v>85</v>
      </c>
      <c r="D81" s="223"/>
      <c r="E81" s="227"/>
      <c r="F81" s="230"/>
      <c r="G81" s="230">
        <f>SUMIF(AE82:AE83,"&lt;&gt;NOR",G82:G83)</f>
        <v>0</v>
      </c>
      <c r="H81" s="230"/>
      <c r="I81" s="230">
        <f>SUM(I82:I83)</f>
        <v>0</v>
      </c>
      <c r="J81" s="230"/>
      <c r="K81" s="230">
        <f>SUM(K82:K83)</f>
        <v>0</v>
      </c>
      <c r="L81" s="230"/>
      <c r="M81" s="230">
        <f>SUM(M82:M83)</f>
        <v>0</v>
      </c>
      <c r="N81" s="224"/>
      <c r="O81" s="224">
        <f>SUM(O82:O83)</f>
        <v>0</v>
      </c>
      <c r="P81" s="224"/>
      <c r="Q81" s="224">
        <f>SUM(Q82:Q83)</f>
        <v>0</v>
      </c>
      <c r="R81" s="224"/>
      <c r="S81" s="224"/>
      <c r="T81" s="225"/>
      <c r="U81" s="224">
        <f>SUM(U82:U83)</f>
        <v>2.2599999999999998</v>
      </c>
      <c r="AE81" t="s">
        <v>128</v>
      </c>
    </row>
    <row r="82" spans="1:60" ht="20.399999999999999" outlineLevel="1" x14ac:dyDescent="0.25">
      <c r="A82" s="212">
        <v>61</v>
      </c>
      <c r="B82" s="218" t="s">
        <v>259</v>
      </c>
      <c r="C82" s="261" t="s">
        <v>260</v>
      </c>
      <c r="D82" s="220" t="s">
        <v>261</v>
      </c>
      <c r="E82" s="226">
        <v>6</v>
      </c>
      <c r="F82" s="228">
        <f>H82+J82</f>
        <v>0</v>
      </c>
      <c r="G82" s="229">
        <f>ROUND(E82*F82,2)</f>
        <v>0</v>
      </c>
      <c r="H82" s="229"/>
      <c r="I82" s="229">
        <f>ROUND(E82*H82,2)</f>
        <v>0</v>
      </c>
      <c r="J82" s="229"/>
      <c r="K82" s="229">
        <f>ROUND(E82*J82,2)</f>
        <v>0</v>
      </c>
      <c r="L82" s="229">
        <v>21</v>
      </c>
      <c r="M82" s="229">
        <f>G82*(1+L82/100)</f>
        <v>0</v>
      </c>
      <c r="N82" s="221">
        <v>0</v>
      </c>
      <c r="O82" s="221">
        <f>ROUND(E82*N82,5)</f>
        <v>0</v>
      </c>
      <c r="P82" s="221">
        <v>0</v>
      </c>
      <c r="Q82" s="221">
        <f>ROUND(E82*P82,5)</f>
        <v>0</v>
      </c>
      <c r="R82" s="221"/>
      <c r="S82" s="221"/>
      <c r="T82" s="222">
        <v>0.17399999999999999</v>
      </c>
      <c r="U82" s="221">
        <f>ROUND(E82*T82,2)</f>
        <v>1.04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138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5">
      <c r="A83" s="212">
        <v>62</v>
      </c>
      <c r="B83" s="218" t="s">
        <v>262</v>
      </c>
      <c r="C83" s="261" t="s">
        <v>263</v>
      </c>
      <c r="D83" s="220" t="s">
        <v>209</v>
      </c>
      <c r="E83" s="226">
        <v>0.45</v>
      </c>
      <c r="F83" s="228">
        <f>H83+J83</f>
        <v>0</v>
      </c>
      <c r="G83" s="229">
        <f>ROUND(E83*F83,2)</f>
        <v>0</v>
      </c>
      <c r="H83" s="229"/>
      <c r="I83" s="229">
        <f>ROUND(E83*H83,2)</f>
        <v>0</v>
      </c>
      <c r="J83" s="229"/>
      <c r="K83" s="229">
        <f>ROUND(E83*J83,2)</f>
        <v>0</v>
      </c>
      <c r="L83" s="229">
        <v>21</v>
      </c>
      <c r="M83" s="229">
        <f>G83*(1+L83/100)</f>
        <v>0</v>
      </c>
      <c r="N83" s="221">
        <v>0</v>
      </c>
      <c r="O83" s="221">
        <f>ROUND(E83*N83,5)</f>
        <v>0</v>
      </c>
      <c r="P83" s="221">
        <v>0</v>
      </c>
      <c r="Q83" s="221">
        <f>ROUND(E83*P83,5)</f>
        <v>0</v>
      </c>
      <c r="R83" s="221"/>
      <c r="S83" s="221"/>
      <c r="T83" s="222">
        <v>2.71</v>
      </c>
      <c r="U83" s="221">
        <f>ROUND(E83*T83,2)</f>
        <v>1.22</v>
      </c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138</v>
      </c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x14ac:dyDescent="0.25">
      <c r="A84" s="213" t="s">
        <v>127</v>
      </c>
      <c r="B84" s="219" t="s">
        <v>86</v>
      </c>
      <c r="C84" s="262" t="s">
        <v>87</v>
      </c>
      <c r="D84" s="223"/>
      <c r="E84" s="227"/>
      <c r="F84" s="230"/>
      <c r="G84" s="230">
        <f>SUMIF(AE85:AE89,"&lt;&gt;NOR",G85:G89)</f>
        <v>0</v>
      </c>
      <c r="H84" s="230"/>
      <c r="I84" s="230">
        <f>SUM(I85:I89)</f>
        <v>0</v>
      </c>
      <c r="J84" s="230"/>
      <c r="K84" s="230">
        <f>SUM(K85:K89)</f>
        <v>0</v>
      </c>
      <c r="L84" s="230"/>
      <c r="M84" s="230">
        <f>SUM(M85:M89)</f>
        <v>0</v>
      </c>
      <c r="N84" s="224"/>
      <c r="O84" s="224">
        <f>SUM(O85:O89)</f>
        <v>0.2</v>
      </c>
      <c r="P84" s="224"/>
      <c r="Q84" s="224">
        <f>SUM(Q85:Q89)</f>
        <v>0</v>
      </c>
      <c r="R84" s="224"/>
      <c r="S84" s="224"/>
      <c r="T84" s="225"/>
      <c r="U84" s="224">
        <f>SUM(U85:U89)</f>
        <v>9.7099999999999991</v>
      </c>
      <c r="AE84" t="s">
        <v>128</v>
      </c>
    </row>
    <row r="85" spans="1:60" ht="20.399999999999999" outlineLevel="1" x14ac:dyDescent="0.25">
      <c r="A85" s="212">
        <v>63</v>
      </c>
      <c r="B85" s="218" t="s">
        <v>264</v>
      </c>
      <c r="C85" s="261" t="s">
        <v>265</v>
      </c>
      <c r="D85" s="220" t="s">
        <v>168</v>
      </c>
      <c r="E85" s="226">
        <v>1</v>
      </c>
      <c r="F85" s="228">
        <f>H85+J85</f>
        <v>0</v>
      </c>
      <c r="G85" s="229">
        <f>ROUND(E85*F85,2)</f>
        <v>0</v>
      </c>
      <c r="H85" s="229"/>
      <c r="I85" s="229">
        <f>ROUND(E85*H85,2)</f>
        <v>0</v>
      </c>
      <c r="J85" s="229"/>
      <c r="K85" s="229">
        <f>ROUND(E85*J85,2)</f>
        <v>0</v>
      </c>
      <c r="L85" s="229">
        <v>21</v>
      </c>
      <c r="M85" s="229">
        <f>G85*(1+L85/100)</f>
        <v>0</v>
      </c>
      <c r="N85" s="221">
        <v>0</v>
      </c>
      <c r="O85" s="221">
        <f>ROUND(E85*N85,5)</f>
        <v>0</v>
      </c>
      <c r="P85" s="221">
        <v>0</v>
      </c>
      <c r="Q85" s="221">
        <f>ROUND(E85*P85,5)</f>
        <v>0</v>
      </c>
      <c r="R85" s="221"/>
      <c r="S85" s="221"/>
      <c r="T85" s="222">
        <v>0.17399999999999999</v>
      </c>
      <c r="U85" s="221">
        <f>ROUND(E85*T85,2)</f>
        <v>0.17</v>
      </c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138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5">
      <c r="A86" s="212">
        <v>64</v>
      </c>
      <c r="B86" s="218" t="s">
        <v>266</v>
      </c>
      <c r="C86" s="261" t="s">
        <v>267</v>
      </c>
      <c r="D86" s="220" t="s">
        <v>168</v>
      </c>
      <c r="E86" s="226">
        <v>2</v>
      </c>
      <c r="F86" s="228">
        <f>H86+J86</f>
        <v>0</v>
      </c>
      <c r="G86" s="229">
        <f>ROUND(E86*F86,2)</f>
        <v>0</v>
      </c>
      <c r="H86" s="229"/>
      <c r="I86" s="229">
        <f>ROUND(E86*H86,2)</f>
        <v>0</v>
      </c>
      <c r="J86" s="229"/>
      <c r="K86" s="229">
        <f>ROUND(E86*J86,2)</f>
        <v>0</v>
      </c>
      <c r="L86" s="229">
        <v>21</v>
      </c>
      <c r="M86" s="229">
        <f>G86*(1+L86/100)</f>
        <v>0</v>
      </c>
      <c r="N86" s="221">
        <v>0</v>
      </c>
      <c r="O86" s="221">
        <f>ROUND(E86*N86,5)</f>
        <v>0</v>
      </c>
      <c r="P86" s="221">
        <v>0</v>
      </c>
      <c r="Q86" s="221">
        <f>ROUND(E86*P86,5)</f>
        <v>0</v>
      </c>
      <c r="R86" s="221"/>
      <c r="S86" s="221"/>
      <c r="T86" s="222">
        <v>4.42</v>
      </c>
      <c r="U86" s="221">
        <f>ROUND(E86*T86,2)</f>
        <v>8.84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138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ht="20.399999999999999" outlineLevel="1" x14ac:dyDescent="0.25">
      <c r="A87" s="212">
        <v>65</v>
      </c>
      <c r="B87" s="218" t="s">
        <v>268</v>
      </c>
      <c r="C87" s="261" t="s">
        <v>269</v>
      </c>
      <c r="D87" s="220" t="s">
        <v>168</v>
      </c>
      <c r="E87" s="226">
        <v>4</v>
      </c>
      <c r="F87" s="228">
        <f>H87+J87</f>
        <v>0</v>
      </c>
      <c r="G87" s="229">
        <f>ROUND(E87*F87,2)</f>
        <v>0</v>
      </c>
      <c r="H87" s="229"/>
      <c r="I87" s="229">
        <f>ROUND(E87*H87,2)</f>
        <v>0</v>
      </c>
      <c r="J87" s="229"/>
      <c r="K87" s="229">
        <f>ROUND(E87*J87,2)</f>
        <v>0</v>
      </c>
      <c r="L87" s="229">
        <v>21</v>
      </c>
      <c r="M87" s="229">
        <f>G87*(1+L87/100)</f>
        <v>0</v>
      </c>
      <c r="N87" s="221">
        <v>0.05</v>
      </c>
      <c r="O87" s="221">
        <f>ROUND(E87*N87,5)</f>
        <v>0.2</v>
      </c>
      <c r="P87" s="221">
        <v>0</v>
      </c>
      <c r="Q87" s="221">
        <f>ROUND(E87*P87,5)</f>
        <v>0</v>
      </c>
      <c r="R87" s="221"/>
      <c r="S87" s="221"/>
      <c r="T87" s="222">
        <v>0</v>
      </c>
      <c r="U87" s="221">
        <f>ROUND(E87*T87,2)</f>
        <v>0</v>
      </c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141</v>
      </c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5">
      <c r="A88" s="212">
        <v>66</v>
      </c>
      <c r="B88" s="218" t="s">
        <v>270</v>
      </c>
      <c r="C88" s="261" t="s">
        <v>271</v>
      </c>
      <c r="D88" s="220" t="s">
        <v>168</v>
      </c>
      <c r="E88" s="226">
        <v>4</v>
      </c>
      <c r="F88" s="228">
        <f>H88+J88</f>
        <v>0</v>
      </c>
      <c r="G88" s="229">
        <f>ROUND(E88*F88,2)</f>
        <v>0</v>
      </c>
      <c r="H88" s="229"/>
      <c r="I88" s="229">
        <f>ROUND(E88*H88,2)</f>
        <v>0</v>
      </c>
      <c r="J88" s="229"/>
      <c r="K88" s="229">
        <f>ROUND(E88*J88,2)</f>
        <v>0</v>
      </c>
      <c r="L88" s="229">
        <v>21</v>
      </c>
      <c r="M88" s="229">
        <f>G88*(1+L88/100)</f>
        <v>0</v>
      </c>
      <c r="N88" s="221">
        <v>0</v>
      </c>
      <c r="O88" s="221">
        <f>ROUND(E88*N88,5)</f>
        <v>0</v>
      </c>
      <c r="P88" s="221">
        <v>0</v>
      </c>
      <c r="Q88" s="221">
        <f>ROUND(E88*P88,5)</f>
        <v>0</v>
      </c>
      <c r="R88" s="221"/>
      <c r="S88" s="221"/>
      <c r="T88" s="222">
        <v>0</v>
      </c>
      <c r="U88" s="221">
        <f>ROUND(E88*T88,2)</f>
        <v>0</v>
      </c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141</v>
      </c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5">
      <c r="A89" s="212">
        <v>67</v>
      </c>
      <c r="B89" s="218" t="s">
        <v>272</v>
      </c>
      <c r="C89" s="261" t="s">
        <v>273</v>
      </c>
      <c r="D89" s="220" t="s">
        <v>209</v>
      </c>
      <c r="E89" s="226">
        <v>0.28999999999999998</v>
      </c>
      <c r="F89" s="228">
        <f>H89+J89</f>
        <v>0</v>
      </c>
      <c r="G89" s="229">
        <f>ROUND(E89*F89,2)</f>
        <v>0</v>
      </c>
      <c r="H89" s="229"/>
      <c r="I89" s="229">
        <f>ROUND(E89*H89,2)</f>
        <v>0</v>
      </c>
      <c r="J89" s="229"/>
      <c r="K89" s="229">
        <f>ROUND(E89*J89,2)</f>
        <v>0</v>
      </c>
      <c r="L89" s="229">
        <v>21</v>
      </c>
      <c r="M89" s="229">
        <f>G89*(1+L89/100)</f>
        <v>0</v>
      </c>
      <c r="N89" s="221">
        <v>0</v>
      </c>
      <c r="O89" s="221">
        <f>ROUND(E89*N89,5)</f>
        <v>0</v>
      </c>
      <c r="P89" s="221">
        <v>0</v>
      </c>
      <c r="Q89" s="221">
        <f>ROUND(E89*P89,5)</f>
        <v>0</v>
      </c>
      <c r="R89" s="221"/>
      <c r="S89" s="221"/>
      <c r="T89" s="222">
        <v>2.4209999999999998</v>
      </c>
      <c r="U89" s="221">
        <f>ROUND(E89*T89,2)</f>
        <v>0.7</v>
      </c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138</v>
      </c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x14ac:dyDescent="0.25">
      <c r="A90" s="213" t="s">
        <v>127</v>
      </c>
      <c r="B90" s="219" t="s">
        <v>88</v>
      </c>
      <c r="C90" s="262" t="s">
        <v>89</v>
      </c>
      <c r="D90" s="223"/>
      <c r="E90" s="227"/>
      <c r="F90" s="230"/>
      <c r="G90" s="230">
        <f>SUMIF(AE91:AE100,"&lt;&gt;NOR",G91:G100)</f>
        <v>0</v>
      </c>
      <c r="H90" s="230"/>
      <c r="I90" s="230">
        <f>SUM(I91:I100)</f>
        <v>0</v>
      </c>
      <c r="J90" s="230"/>
      <c r="K90" s="230">
        <f>SUM(K91:K100)</f>
        <v>0</v>
      </c>
      <c r="L90" s="230"/>
      <c r="M90" s="230">
        <f>SUM(M91:M100)</f>
        <v>0</v>
      </c>
      <c r="N90" s="224"/>
      <c r="O90" s="224">
        <f>SUM(O91:O100)</f>
        <v>0.50632999999999995</v>
      </c>
      <c r="P90" s="224"/>
      <c r="Q90" s="224">
        <f>SUM(Q91:Q100)</f>
        <v>0.10931</v>
      </c>
      <c r="R90" s="224"/>
      <c r="S90" s="224"/>
      <c r="T90" s="225"/>
      <c r="U90" s="224">
        <f>SUM(U91:U100)</f>
        <v>136.29</v>
      </c>
      <c r="AE90" t="s">
        <v>128</v>
      </c>
    </row>
    <row r="91" spans="1:60" outlineLevel="1" x14ac:dyDescent="0.25">
      <c r="A91" s="212">
        <v>68</v>
      </c>
      <c r="B91" s="218" t="s">
        <v>274</v>
      </c>
      <c r="C91" s="261" t="s">
        <v>275</v>
      </c>
      <c r="D91" s="220" t="s">
        <v>131</v>
      </c>
      <c r="E91" s="226">
        <v>109.31</v>
      </c>
      <c r="F91" s="228">
        <f>H91+J91</f>
        <v>0</v>
      </c>
      <c r="G91" s="229">
        <f>ROUND(E91*F91,2)</f>
        <v>0</v>
      </c>
      <c r="H91" s="229"/>
      <c r="I91" s="229">
        <f>ROUND(E91*H91,2)</f>
        <v>0</v>
      </c>
      <c r="J91" s="229"/>
      <c r="K91" s="229">
        <f>ROUND(E91*J91,2)</f>
        <v>0</v>
      </c>
      <c r="L91" s="229">
        <v>21</v>
      </c>
      <c r="M91" s="229">
        <f>G91*(1+L91/100)</f>
        <v>0</v>
      </c>
      <c r="N91" s="221">
        <v>0</v>
      </c>
      <c r="O91" s="221">
        <f>ROUND(E91*N91,5)</f>
        <v>0</v>
      </c>
      <c r="P91" s="221">
        <v>1E-3</v>
      </c>
      <c r="Q91" s="221">
        <f>ROUND(E91*P91,5)</f>
        <v>0.10931</v>
      </c>
      <c r="R91" s="221"/>
      <c r="S91" s="221"/>
      <c r="T91" s="222">
        <v>0.28100000000000003</v>
      </c>
      <c r="U91" s="221">
        <f>ROUND(E91*T91,2)</f>
        <v>30.72</v>
      </c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138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5">
      <c r="A92" s="212">
        <v>69</v>
      </c>
      <c r="B92" s="218" t="s">
        <v>276</v>
      </c>
      <c r="C92" s="261" t="s">
        <v>277</v>
      </c>
      <c r="D92" s="220" t="s">
        <v>131</v>
      </c>
      <c r="E92" s="226">
        <v>109.31</v>
      </c>
      <c r="F92" s="228">
        <f>H92+J92</f>
        <v>0</v>
      </c>
      <c r="G92" s="229">
        <f>ROUND(E92*F92,2)</f>
        <v>0</v>
      </c>
      <c r="H92" s="229"/>
      <c r="I92" s="229">
        <f>ROUND(E92*H92,2)</f>
        <v>0</v>
      </c>
      <c r="J92" s="229"/>
      <c r="K92" s="229">
        <f>ROUND(E92*J92,2)</f>
        <v>0</v>
      </c>
      <c r="L92" s="229">
        <v>21</v>
      </c>
      <c r="M92" s="229">
        <f>G92*(1+L92/100)</f>
        <v>0</v>
      </c>
      <c r="N92" s="221">
        <v>0</v>
      </c>
      <c r="O92" s="221">
        <f>ROUND(E92*N92,5)</f>
        <v>0</v>
      </c>
      <c r="P92" s="221">
        <v>0</v>
      </c>
      <c r="Q92" s="221">
        <f>ROUND(E92*P92,5)</f>
        <v>0</v>
      </c>
      <c r="R92" s="221"/>
      <c r="S92" s="221"/>
      <c r="T92" s="222">
        <v>1.6E-2</v>
      </c>
      <c r="U92" s="221">
        <f>ROUND(E92*T92,2)</f>
        <v>1.75</v>
      </c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138</v>
      </c>
      <c r="AF92" s="211"/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5">
      <c r="A93" s="212">
        <v>70</v>
      </c>
      <c r="B93" s="218" t="s">
        <v>278</v>
      </c>
      <c r="C93" s="261" t="s">
        <v>279</v>
      </c>
      <c r="D93" s="220" t="s">
        <v>131</v>
      </c>
      <c r="E93" s="226">
        <v>109.31</v>
      </c>
      <c r="F93" s="228">
        <f>H93+J93</f>
        <v>0</v>
      </c>
      <c r="G93" s="229">
        <f>ROUND(E93*F93,2)</f>
        <v>0</v>
      </c>
      <c r="H93" s="229"/>
      <c r="I93" s="229">
        <f>ROUND(E93*H93,2)</f>
        <v>0</v>
      </c>
      <c r="J93" s="229"/>
      <c r="K93" s="229">
        <f>ROUND(E93*J93,2)</f>
        <v>0</v>
      </c>
      <c r="L93" s="229">
        <v>21</v>
      </c>
      <c r="M93" s="229">
        <f>G93*(1+L93/100)</f>
        <v>0</v>
      </c>
      <c r="N93" s="221">
        <v>0</v>
      </c>
      <c r="O93" s="221">
        <f>ROUND(E93*N93,5)</f>
        <v>0</v>
      </c>
      <c r="P93" s="221">
        <v>0</v>
      </c>
      <c r="Q93" s="221">
        <f>ROUND(E93*P93,5)</f>
        <v>0</v>
      </c>
      <c r="R93" s="221"/>
      <c r="S93" s="221"/>
      <c r="T93" s="222">
        <v>4.5999999999999999E-2</v>
      </c>
      <c r="U93" s="221">
        <f>ROUND(E93*T93,2)</f>
        <v>5.03</v>
      </c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138</v>
      </c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ht="20.399999999999999" outlineLevel="1" x14ac:dyDescent="0.25">
      <c r="A94" s="212">
        <v>71</v>
      </c>
      <c r="B94" s="218" t="s">
        <v>280</v>
      </c>
      <c r="C94" s="261" t="s">
        <v>281</v>
      </c>
      <c r="D94" s="220" t="s">
        <v>131</v>
      </c>
      <c r="E94" s="226">
        <v>109.31</v>
      </c>
      <c r="F94" s="228">
        <f>H94+J94</f>
        <v>0</v>
      </c>
      <c r="G94" s="229">
        <f>ROUND(E94*F94,2)</f>
        <v>0</v>
      </c>
      <c r="H94" s="229"/>
      <c r="I94" s="229">
        <f>ROUND(E94*H94,2)</f>
        <v>0</v>
      </c>
      <c r="J94" s="229"/>
      <c r="K94" s="229">
        <f>ROUND(E94*J94,2)</f>
        <v>0</v>
      </c>
      <c r="L94" s="229">
        <v>21</v>
      </c>
      <c r="M94" s="229">
        <f>G94*(1+L94/100)</f>
        <v>0</v>
      </c>
      <c r="N94" s="221">
        <v>4.2000000000000002E-4</v>
      </c>
      <c r="O94" s="221">
        <f>ROUND(E94*N94,5)</f>
        <v>4.5909999999999999E-2</v>
      </c>
      <c r="P94" s="221">
        <v>0</v>
      </c>
      <c r="Q94" s="221">
        <f>ROUND(E94*P94,5)</f>
        <v>0</v>
      </c>
      <c r="R94" s="221"/>
      <c r="S94" s="221"/>
      <c r="T94" s="222">
        <v>0.68</v>
      </c>
      <c r="U94" s="221">
        <f>ROUND(E94*T94,2)</f>
        <v>74.33</v>
      </c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138</v>
      </c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5">
      <c r="A95" s="212">
        <v>72</v>
      </c>
      <c r="B95" s="218" t="s">
        <v>282</v>
      </c>
      <c r="C95" s="261" t="s">
        <v>283</v>
      </c>
      <c r="D95" s="220" t="s">
        <v>131</v>
      </c>
      <c r="E95" s="226">
        <v>125.70650000000001</v>
      </c>
      <c r="F95" s="228">
        <f>H95+J95</f>
        <v>0</v>
      </c>
      <c r="G95" s="229">
        <f>ROUND(E95*F95,2)</f>
        <v>0</v>
      </c>
      <c r="H95" s="229"/>
      <c r="I95" s="229">
        <f>ROUND(E95*H95,2)</f>
        <v>0</v>
      </c>
      <c r="J95" s="229"/>
      <c r="K95" s="229">
        <f>ROUND(E95*J95,2)</f>
        <v>0</v>
      </c>
      <c r="L95" s="229">
        <v>21</v>
      </c>
      <c r="M95" s="229">
        <f>G95*(1+L95/100)</f>
        <v>0</v>
      </c>
      <c r="N95" s="221">
        <v>3.5000000000000001E-3</v>
      </c>
      <c r="O95" s="221">
        <f>ROUND(E95*N95,5)</f>
        <v>0.43997000000000003</v>
      </c>
      <c r="P95" s="221">
        <v>0</v>
      </c>
      <c r="Q95" s="221">
        <f>ROUND(E95*P95,5)</f>
        <v>0</v>
      </c>
      <c r="R95" s="221"/>
      <c r="S95" s="221"/>
      <c r="T95" s="222">
        <v>0</v>
      </c>
      <c r="U95" s="221">
        <f>ROUND(E95*T95,2)</f>
        <v>0</v>
      </c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141</v>
      </c>
      <c r="AF95" s="211"/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ht="20.399999999999999" outlineLevel="1" x14ac:dyDescent="0.25">
      <c r="A96" s="212">
        <v>73</v>
      </c>
      <c r="B96" s="218" t="s">
        <v>284</v>
      </c>
      <c r="C96" s="261" t="s">
        <v>285</v>
      </c>
      <c r="D96" s="220" t="s">
        <v>135</v>
      </c>
      <c r="E96" s="226">
        <v>78</v>
      </c>
      <c r="F96" s="228">
        <f>H96+J96</f>
        <v>0</v>
      </c>
      <c r="G96" s="229">
        <f>ROUND(E96*F96,2)</f>
        <v>0</v>
      </c>
      <c r="H96" s="229"/>
      <c r="I96" s="229">
        <f>ROUND(E96*H96,2)</f>
        <v>0</v>
      </c>
      <c r="J96" s="229"/>
      <c r="K96" s="229">
        <f>ROUND(E96*J96,2)</f>
        <v>0</v>
      </c>
      <c r="L96" s="229">
        <v>21</v>
      </c>
      <c r="M96" s="229">
        <f>G96*(1+L96/100)</f>
        <v>0</v>
      </c>
      <c r="N96" s="221">
        <v>4.0000000000000003E-5</v>
      </c>
      <c r="O96" s="221">
        <f>ROUND(E96*N96,5)</f>
        <v>3.1199999999999999E-3</v>
      </c>
      <c r="P96" s="221">
        <v>0</v>
      </c>
      <c r="Q96" s="221">
        <f>ROUND(E96*P96,5)</f>
        <v>0</v>
      </c>
      <c r="R96" s="221"/>
      <c r="S96" s="221"/>
      <c r="T96" s="222">
        <v>7.8200000000000006E-2</v>
      </c>
      <c r="U96" s="221">
        <f>ROUND(E96*T96,2)</f>
        <v>6.1</v>
      </c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138</v>
      </c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5">
      <c r="A97" s="212">
        <v>74</v>
      </c>
      <c r="B97" s="218" t="s">
        <v>286</v>
      </c>
      <c r="C97" s="261" t="s">
        <v>287</v>
      </c>
      <c r="D97" s="220" t="s">
        <v>135</v>
      </c>
      <c r="E97" s="226">
        <v>73.180000000000007</v>
      </c>
      <c r="F97" s="228">
        <f>H97+J97</f>
        <v>0</v>
      </c>
      <c r="G97" s="229">
        <f>ROUND(E97*F97,2)</f>
        <v>0</v>
      </c>
      <c r="H97" s="229"/>
      <c r="I97" s="229">
        <f>ROUND(E97*H97,2)</f>
        <v>0</v>
      </c>
      <c r="J97" s="229"/>
      <c r="K97" s="229">
        <f>ROUND(E97*J97,2)</f>
        <v>0</v>
      </c>
      <c r="L97" s="229">
        <v>21</v>
      </c>
      <c r="M97" s="229">
        <f>G97*(1+L97/100)</f>
        <v>0</v>
      </c>
      <c r="N97" s="221">
        <v>6.0000000000000002E-5</v>
      </c>
      <c r="O97" s="221">
        <f>ROUND(E97*N97,5)</f>
        <v>4.3899999999999998E-3</v>
      </c>
      <c r="P97" s="221">
        <v>0</v>
      </c>
      <c r="Q97" s="221">
        <f>ROUND(E97*P97,5)</f>
        <v>0</v>
      </c>
      <c r="R97" s="221"/>
      <c r="S97" s="221"/>
      <c r="T97" s="222">
        <v>0.152</v>
      </c>
      <c r="U97" s="221">
        <f>ROUND(E97*T97,2)</f>
        <v>11.12</v>
      </c>
      <c r="V97" s="211"/>
      <c r="W97" s="211"/>
      <c r="X97" s="211"/>
      <c r="Y97" s="211"/>
      <c r="Z97" s="211"/>
      <c r="AA97" s="211"/>
      <c r="AB97" s="211"/>
      <c r="AC97" s="211"/>
      <c r="AD97" s="211"/>
      <c r="AE97" s="211" t="s">
        <v>138</v>
      </c>
      <c r="AF97" s="211"/>
      <c r="AG97" s="211"/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5">
      <c r="A98" s="212">
        <v>75</v>
      </c>
      <c r="B98" s="218" t="s">
        <v>288</v>
      </c>
      <c r="C98" s="261" t="s">
        <v>289</v>
      </c>
      <c r="D98" s="220" t="s">
        <v>135</v>
      </c>
      <c r="E98" s="226">
        <v>80.498000000000005</v>
      </c>
      <c r="F98" s="228">
        <f>H98+J98</f>
        <v>0</v>
      </c>
      <c r="G98" s="229">
        <f>ROUND(E98*F98,2)</f>
        <v>0</v>
      </c>
      <c r="H98" s="229"/>
      <c r="I98" s="229">
        <f>ROUND(E98*H98,2)</f>
        <v>0</v>
      </c>
      <c r="J98" s="229"/>
      <c r="K98" s="229">
        <f>ROUND(E98*J98,2)</f>
        <v>0</v>
      </c>
      <c r="L98" s="229">
        <v>21</v>
      </c>
      <c r="M98" s="229">
        <f>G98*(1+L98/100)</f>
        <v>0</v>
      </c>
      <c r="N98" s="221">
        <v>1.2E-4</v>
      </c>
      <c r="O98" s="221">
        <f>ROUND(E98*N98,5)</f>
        <v>9.6600000000000002E-3</v>
      </c>
      <c r="P98" s="221">
        <v>0</v>
      </c>
      <c r="Q98" s="221">
        <f>ROUND(E98*P98,5)</f>
        <v>0</v>
      </c>
      <c r="R98" s="221"/>
      <c r="S98" s="221"/>
      <c r="T98" s="222">
        <v>0</v>
      </c>
      <c r="U98" s="221">
        <f>ROUND(E98*T98,2)</f>
        <v>0</v>
      </c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141</v>
      </c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ht="20.399999999999999" outlineLevel="1" x14ac:dyDescent="0.25">
      <c r="A99" s="212">
        <v>76</v>
      </c>
      <c r="B99" s="218" t="s">
        <v>290</v>
      </c>
      <c r="C99" s="261" t="s">
        <v>291</v>
      </c>
      <c r="D99" s="220" t="s">
        <v>131</v>
      </c>
      <c r="E99" s="226">
        <v>109.31</v>
      </c>
      <c r="F99" s="228">
        <f>H99+J99</f>
        <v>0</v>
      </c>
      <c r="G99" s="229">
        <f>ROUND(E99*F99,2)</f>
        <v>0</v>
      </c>
      <c r="H99" s="229"/>
      <c r="I99" s="229">
        <f>ROUND(E99*H99,2)</f>
        <v>0</v>
      </c>
      <c r="J99" s="229"/>
      <c r="K99" s="229">
        <f>ROUND(E99*J99,2)</f>
        <v>0</v>
      </c>
      <c r="L99" s="229">
        <v>21</v>
      </c>
      <c r="M99" s="229">
        <f>G99*(1+L99/100)</f>
        <v>0</v>
      </c>
      <c r="N99" s="221">
        <v>3.0000000000000001E-5</v>
      </c>
      <c r="O99" s="221">
        <f>ROUND(E99*N99,5)</f>
        <v>3.2799999999999999E-3</v>
      </c>
      <c r="P99" s="221">
        <v>0</v>
      </c>
      <c r="Q99" s="221">
        <f>ROUND(E99*P99,5)</f>
        <v>0</v>
      </c>
      <c r="R99" s="221"/>
      <c r="S99" s="221"/>
      <c r="T99" s="222">
        <v>0.06</v>
      </c>
      <c r="U99" s="221">
        <f>ROUND(E99*T99,2)</f>
        <v>6.56</v>
      </c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138</v>
      </c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5">
      <c r="A100" s="212">
        <v>77</v>
      </c>
      <c r="B100" s="218" t="s">
        <v>292</v>
      </c>
      <c r="C100" s="261" t="s">
        <v>293</v>
      </c>
      <c r="D100" s="220" t="s">
        <v>209</v>
      </c>
      <c r="E100" s="226">
        <v>0.62</v>
      </c>
      <c r="F100" s="228">
        <f>H100+J100</f>
        <v>0</v>
      </c>
      <c r="G100" s="229">
        <f>ROUND(E100*F100,2)</f>
        <v>0</v>
      </c>
      <c r="H100" s="229"/>
      <c r="I100" s="229">
        <f>ROUND(E100*H100,2)</f>
        <v>0</v>
      </c>
      <c r="J100" s="229"/>
      <c r="K100" s="229">
        <f>ROUND(E100*J100,2)</f>
        <v>0</v>
      </c>
      <c r="L100" s="229">
        <v>21</v>
      </c>
      <c r="M100" s="229">
        <f>G100*(1+L100/100)</f>
        <v>0</v>
      </c>
      <c r="N100" s="221">
        <v>0</v>
      </c>
      <c r="O100" s="221">
        <f>ROUND(E100*N100,5)</f>
        <v>0</v>
      </c>
      <c r="P100" s="221">
        <v>0</v>
      </c>
      <c r="Q100" s="221">
        <f>ROUND(E100*P100,5)</f>
        <v>0</v>
      </c>
      <c r="R100" s="221"/>
      <c r="S100" s="221"/>
      <c r="T100" s="222">
        <v>1.1020000000000001</v>
      </c>
      <c r="U100" s="221">
        <f>ROUND(E100*T100,2)</f>
        <v>0.68</v>
      </c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138</v>
      </c>
      <c r="AF100" s="211"/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x14ac:dyDescent="0.25">
      <c r="A101" s="213" t="s">
        <v>127</v>
      </c>
      <c r="B101" s="219" t="s">
        <v>90</v>
      </c>
      <c r="C101" s="262" t="s">
        <v>91</v>
      </c>
      <c r="D101" s="223"/>
      <c r="E101" s="227"/>
      <c r="F101" s="230"/>
      <c r="G101" s="230">
        <f>SUMIF(AE102:AE108,"&lt;&gt;NOR",G102:G108)</f>
        <v>0</v>
      </c>
      <c r="H101" s="230"/>
      <c r="I101" s="230">
        <f>SUM(I102:I108)</f>
        <v>0</v>
      </c>
      <c r="J101" s="230"/>
      <c r="K101" s="230">
        <f>SUM(K102:K108)</f>
        <v>0</v>
      </c>
      <c r="L101" s="230"/>
      <c r="M101" s="230">
        <f>SUM(M102:M108)</f>
        <v>0</v>
      </c>
      <c r="N101" s="224"/>
      <c r="O101" s="224">
        <f>SUM(O102:O108)</f>
        <v>3.9579999999999997E-2</v>
      </c>
      <c r="P101" s="224"/>
      <c r="Q101" s="224">
        <f>SUM(Q102:Q108)</f>
        <v>0</v>
      </c>
      <c r="R101" s="224"/>
      <c r="S101" s="224"/>
      <c r="T101" s="225"/>
      <c r="U101" s="224">
        <f>SUM(U102:U108)</f>
        <v>2.91</v>
      </c>
      <c r="AE101" t="s">
        <v>128</v>
      </c>
    </row>
    <row r="102" spans="1:60" outlineLevel="1" x14ac:dyDescent="0.25">
      <c r="A102" s="212">
        <v>78</v>
      </c>
      <c r="B102" s="218" t="s">
        <v>294</v>
      </c>
      <c r="C102" s="261" t="s">
        <v>155</v>
      </c>
      <c r="D102" s="220" t="s">
        <v>131</v>
      </c>
      <c r="E102" s="226">
        <v>1.5</v>
      </c>
      <c r="F102" s="228">
        <f>H102+J102</f>
        <v>0</v>
      </c>
      <c r="G102" s="229">
        <f>ROUND(E102*F102,2)</f>
        <v>0</v>
      </c>
      <c r="H102" s="229"/>
      <c r="I102" s="229">
        <f>ROUND(E102*H102,2)</f>
        <v>0</v>
      </c>
      <c r="J102" s="229"/>
      <c r="K102" s="229">
        <f>ROUND(E102*J102,2)</f>
        <v>0</v>
      </c>
      <c r="L102" s="229">
        <v>21</v>
      </c>
      <c r="M102" s="229">
        <f>G102*(1+L102/100)</f>
        <v>0</v>
      </c>
      <c r="N102" s="221">
        <v>3.2000000000000003E-4</v>
      </c>
      <c r="O102" s="221">
        <f>ROUND(E102*N102,5)</f>
        <v>4.8000000000000001E-4</v>
      </c>
      <c r="P102" s="221">
        <v>0</v>
      </c>
      <c r="Q102" s="221">
        <f>ROUND(E102*P102,5)</f>
        <v>0</v>
      </c>
      <c r="R102" s="221"/>
      <c r="S102" s="221"/>
      <c r="T102" s="222">
        <v>7.0000000000000007E-2</v>
      </c>
      <c r="U102" s="221">
        <f>ROUND(E102*T102,2)</f>
        <v>0.11</v>
      </c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 t="s">
        <v>138</v>
      </c>
      <c r="AF102" s="211"/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ht="20.399999999999999" outlineLevel="1" x14ac:dyDescent="0.25">
      <c r="A103" s="212">
        <v>79</v>
      </c>
      <c r="B103" s="218" t="s">
        <v>295</v>
      </c>
      <c r="C103" s="261" t="s">
        <v>296</v>
      </c>
      <c r="D103" s="220" t="s">
        <v>131</v>
      </c>
      <c r="E103" s="226">
        <v>1.5</v>
      </c>
      <c r="F103" s="228">
        <f>H103+J103</f>
        <v>0</v>
      </c>
      <c r="G103" s="229">
        <f>ROUND(E103*F103,2)</f>
        <v>0</v>
      </c>
      <c r="H103" s="229"/>
      <c r="I103" s="229">
        <f>ROUND(E103*H103,2)</f>
        <v>0</v>
      </c>
      <c r="J103" s="229"/>
      <c r="K103" s="229">
        <f>ROUND(E103*J103,2)</f>
        <v>0</v>
      </c>
      <c r="L103" s="229">
        <v>21</v>
      </c>
      <c r="M103" s="229">
        <f>G103*(1+L103/100)</f>
        <v>0</v>
      </c>
      <c r="N103" s="221">
        <v>4.1900000000000001E-3</v>
      </c>
      <c r="O103" s="221">
        <f>ROUND(E103*N103,5)</f>
        <v>6.2899999999999996E-3</v>
      </c>
      <c r="P103" s="221">
        <v>0</v>
      </c>
      <c r="Q103" s="221">
        <f>ROUND(E103*P103,5)</f>
        <v>0</v>
      </c>
      <c r="R103" s="221"/>
      <c r="S103" s="221"/>
      <c r="T103" s="222">
        <v>0.95840000000000003</v>
      </c>
      <c r="U103" s="221">
        <f>ROUND(E103*T103,2)</f>
        <v>1.44</v>
      </c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138</v>
      </c>
      <c r="AF103" s="211"/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5">
      <c r="A104" s="212">
        <v>80</v>
      </c>
      <c r="B104" s="218" t="s">
        <v>297</v>
      </c>
      <c r="C104" s="261" t="s">
        <v>298</v>
      </c>
      <c r="D104" s="220" t="s">
        <v>131</v>
      </c>
      <c r="E104" s="226">
        <v>1.5</v>
      </c>
      <c r="F104" s="228">
        <f>H104+J104</f>
        <v>0</v>
      </c>
      <c r="G104" s="229">
        <f>ROUND(E104*F104,2)</f>
        <v>0</v>
      </c>
      <c r="H104" s="229"/>
      <c r="I104" s="229">
        <f>ROUND(E104*H104,2)</f>
        <v>0</v>
      </c>
      <c r="J104" s="229"/>
      <c r="K104" s="229">
        <f>ROUND(E104*J104,2)</f>
        <v>0</v>
      </c>
      <c r="L104" s="229">
        <v>21</v>
      </c>
      <c r="M104" s="229">
        <f>G104*(1+L104/100)</f>
        <v>0</v>
      </c>
      <c r="N104" s="221">
        <v>0</v>
      </c>
      <c r="O104" s="221">
        <f>ROUND(E104*N104,5)</f>
        <v>0</v>
      </c>
      <c r="P104" s="221">
        <v>0</v>
      </c>
      <c r="Q104" s="221">
        <f>ROUND(E104*P104,5)</f>
        <v>0</v>
      </c>
      <c r="R104" s="221"/>
      <c r="S104" s="221"/>
      <c r="T104" s="222">
        <v>0.13</v>
      </c>
      <c r="U104" s="221">
        <f>ROUND(E104*T104,2)</f>
        <v>0.2</v>
      </c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 t="s">
        <v>138</v>
      </c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5">
      <c r="A105" s="212">
        <v>81</v>
      </c>
      <c r="B105" s="218" t="s">
        <v>299</v>
      </c>
      <c r="C105" s="261" t="s">
        <v>300</v>
      </c>
      <c r="D105" s="220" t="s">
        <v>131</v>
      </c>
      <c r="E105" s="226">
        <v>1.8</v>
      </c>
      <c r="F105" s="228">
        <f>H105+J105</f>
        <v>0</v>
      </c>
      <c r="G105" s="229">
        <f>ROUND(E105*F105,2)</f>
        <v>0</v>
      </c>
      <c r="H105" s="229"/>
      <c r="I105" s="229">
        <f>ROUND(E105*H105,2)</f>
        <v>0</v>
      </c>
      <c r="J105" s="229"/>
      <c r="K105" s="229">
        <f>ROUND(E105*J105,2)</f>
        <v>0</v>
      </c>
      <c r="L105" s="229">
        <v>21</v>
      </c>
      <c r="M105" s="229">
        <f>G105*(1+L105/100)</f>
        <v>0</v>
      </c>
      <c r="N105" s="221">
        <v>1.78E-2</v>
      </c>
      <c r="O105" s="221">
        <f>ROUND(E105*N105,5)</f>
        <v>3.2039999999999999E-2</v>
      </c>
      <c r="P105" s="221">
        <v>0</v>
      </c>
      <c r="Q105" s="221">
        <f>ROUND(E105*P105,5)</f>
        <v>0</v>
      </c>
      <c r="R105" s="221"/>
      <c r="S105" s="221"/>
      <c r="T105" s="222">
        <v>0</v>
      </c>
      <c r="U105" s="221">
        <f>ROUND(E105*T105,2)</f>
        <v>0</v>
      </c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 t="s">
        <v>141</v>
      </c>
      <c r="AF105" s="211"/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5">
      <c r="A106" s="212">
        <v>82</v>
      </c>
      <c r="B106" s="218" t="s">
        <v>301</v>
      </c>
      <c r="C106" s="261" t="s">
        <v>302</v>
      </c>
      <c r="D106" s="220" t="s">
        <v>135</v>
      </c>
      <c r="E106" s="226">
        <v>4.5</v>
      </c>
      <c r="F106" s="228">
        <f>H106+J106</f>
        <v>0</v>
      </c>
      <c r="G106" s="229">
        <f>ROUND(E106*F106,2)</f>
        <v>0</v>
      </c>
      <c r="H106" s="229"/>
      <c r="I106" s="229">
        <f>ROUND(E106*H106,2)</f>
        <v>0</v>
      </c>
      <c r="J106" s="229"/>
      <c r="K106" s="229">
        <f>ROUND(E106*J106,2)</f>
        <v>0</v>
      </c>
      <c r="L106" s="229">
        <v>21</v>
      </c>
      <c r="M106" s="229">
        <f>G106*(1+L106/100)</f>
        <v>0</v>
      </c>
      <c r="N106" s="221">
        <v>0</v>
      </c>
      <c r="O106" s="221">
        <f>ROUND(E106*N106,5)</f>
        <v>0</v>
      </c>
      <c r="P106" s="221">
        <v>0</v>
      </c>
      <c r="Q106" s="221">
        <f>ROUND(E106*P106,5)</f>
        <v>0</v>
      </c>
      <c r="R106" s="221"/>
      <c r="S106" s="221"/>
      <c r="T106" s="222">
        <v>0.12</v>
      </c>
      <c r="U106" s="221">
        <f>ROUND(E106*T106,2)</f>
        <v>0.54</v>
      </c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 t="s">
        <v>138</v>
      </c>
      <c r="AF106" s="211"/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ht="20.399999999999999" outlineLevel="1" x14ac:dyDescent="0.25">
      <c r="A107" s="212">
        <v>83</v>
      </c>
      <c r="B107" s="218" t="s">
        <v>303</v>
      </c>
      <c r="C107" s="261" t="s">
        <v>304</v>
      </c>
      <c r="D107" s="220" t="s">
        <v>135</v>
      </c>
      <c r="E107" s="226">
        <v>4.5</v>
      </c>
      <c r="F107" s="228">
        <f>H107+J107</f>
        <v>0</v>
      </c>
      <c r="G107" s="229">
        <f>ROUND(E107*F107,2)</f>
        <v>0</v>
      </c>
      <c r="H107" s="229"/>
      <c r="I107" s="229">
        <f>ROUND(E107*H107,2)</f>
        <v>0</v>
      </c>
      <c r="J107" s="229"/>
      <c r="K107" s="229">
        <f>ROUND(E107*J107,2)</f>
        <v>0</v>
      </c>
      <c r="L107" s="229">
        <v>21</v>
      </c>
      <c r="M107" s="229">
        <f>G107*(1+L107/100)</f>
        <v>0</v>
      </c>
      <c r="N107" s="221">
        <v>1.7000000000000001E-4</v>
      </c>
      <c r="O107" s="221">
        <f>ROUND(E107*N107,5)</f>
        <v>7.6999999999999996E-4</v>
      </c>
      <c r="P107" s="221">
        <v>0</v>
      </c>
      <c r="Q107" s="221">
        <f>ROUND(E107*P107,5)</f>
        <v>0</v>
      </c>
      <c r="R107" s="221"/>
      <c r="S107" s="221"/>
      <c r="T107" s="222">
        <v>0.12</v>
      </c>
      <c r="U107" s="221">
        <f>ROUND(E107*T107,2)</f>
        <v>0.54</v>
      </c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 t="s">
        <v>138</v>
      </c>
      <c r="AF107" s="211"/>
      <c r="AG107" s="211"/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5">
      <c r="A108" s="212">
        <v>84</v>
      </c>
      <c r="B108" s="218" t="s">
        <v>305</v>
      </c>
      <c r="C108" s="261" t="s">
        <v>306</v>
      </c>
      <c r="D108" s="220" t="s">
        <v>209</v>
      </c>
      <c r="E108" s="226">
        <v>0.06</v>
      </c>
      <c r="F108" s="228">
        <f>H108+J108</f>
        <v>0</v>
      </c>
      <c r="G108" s="229">
        <f>ROUND(E108*F108,2)</f>
        <v>0</v>
      </c>
      <c r="H108" s="229"/>
      <c r="I108" s="229">
        <f>ROUND(E108*H108,2)</f>
        <v>0</v>
      </c>
      <c r="J108" s="229"/>
      <c r="K108" s="229">
        <f>ROUND(E108*J108,2)</f>
        <v>0</v>
      </c>
      <c r="L108" s="229">
        <v>21</v>
      </c>
      <c r="M108" s="229">
        <f>G108*(1+L108/100)</f>
        <v>0</v>
      </c>
      <c r="N108" s="221">
        <v>0</v>
      </c>
      <c r="O108" s="221">
        <f>ROUND(E108*N108,5)</f>
        <v>0</v>
      </c>
      <c r="P108" s="221">
        <v>0</v>
      </c>
      <c r="Q108" s="221">
        <f>ROUND(E108*P108,5)</f>
        <v>0</v>
      </c>
      <c r="R108" s="221"/>
      <c r="S108" s="221"/>
      <c r="T108" s="222">
        <v>1.2649999999999999</v>
      </c>
      <c r="U108" s="221">
        <f>ROUND(E108*T108,2)</f>
        <v>0.08</v>
      </c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 t="s">
        <v>138</v>
      </c>
      <c r="AF108" s="211"/>
      <c r="AG108" s="211"/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x14ac:dyDescent="0.25">
      <c r="A109" s="213" t="s">
        <v>127</v>
      </c>
      <c r="B109" s="219" t="s">
        <v>92</v>
      </c>
      <c r="C109" s="262" t="s">
        <v>93</v>
      </c>
      <c r="D109" s="223"/>
      <c r="E109" s="227"/>
      <c r="F109" s="230"/>
      <c r="G109" s="230">
        <f>SUMIF(AE110:AE110,"&lt;&gt;NOR",G110:G110)</f>
        <v>0</v>
      </c>
      <c r="H109" s="230"/>
      <c r="I109" s="230">
        <f>SUM(I110:I110)</f>
        <v>0</v>
      </c>
      <c r="J109" s="230"/>
      <c r="K109" s="230">
        <f>SUM(K110:K110)</f>
        <v>0</v>
      </c>
      <c r="L109" s="230"/>
      <c r="M109" s="230">
        <f>SUM(M110:M110)</f>
        <v>0</v>
      </c>
      <c r="N109" s="224"/>
      <c r="O109" s="224">
        <f>SUM(O110:O110)</f>
        <v>4.0000000000000003E-5</v>
      </c>
      <c r="P109" s="224"/>
      <c r="Q109" s="224">
        <f>SUM(Q110:Q110)</f>
        <v>0</v>
      </c>
      <c r="R109" s="224"/>
      <c r="S109" s="224"/>
      <c r="T109" s="225"/>
      <c r="U109" s="224">
        <f>SUM(U110:U110)</f>
        <v>0.16</v>
      </c>
      <c r="AE109" t="s">
        <v>128</v>
      </c>
    </row>
    <row r="110" spans="1:60" outlineLevel="1" x14ac:dyDescent="0.25">
      <c r="A110" s="212">
        <v>85</v>
      </c>
      <c r="B110" s="218" t="s">
        <v>307</v>
      </c>
      <c r="C110" s="261" t="s">
        <v>308</v>
      </c>
      <c r="D110" s="220" t="s">
        <v>261</v>
      </c>
      <c r="E110" s="226">
        <v>4</v>
      </c>
      <c r="F110" s="228">
        <f>H110+J110</f>
        <v>0</v>
      </c>
      <c r="G110" s="229">
        <f>ROUND(E110*F110,2)</f>
        <v>0</v>
      </c>
      <c r="H110" s="229"/>
      <c r="I110" s="229">
        <f>ROUND(E110*H110,2)</f>
        <v>0</v>
      </c>
      <c r="J110" s="229"/>
      <c r="K110" s="229">
        <f>ROUND(E110*J110,2)</f>
        <v>0</v>
      </c>
      <c r="L110" s="229">
        <v>21</v>
      </c>
      <c r="M110" s="229">
        <f>G110*(1+L110/100)</f>
        <v>0</v>
      </c>
      <c r="N110" s="221">
        <v>1.0000000000000001E-5</v>
      </c>
      <c r="O110" s="221">
        <f>ROUND(E110*N110,5)</f>
        <v>4.0000000000000003E-5</v>
      </c>
      <c r="P110" s="221">
        <v>0</v>
      </c>
      <c r="Q110" s="221">
        <f>ROUND(E110*P110,5)</f>
        <v>0</v>
      </c>
      <c r="R110" s="221"/>
      <c r="S110" s="221"/>
      <c r="T110" s="222">
        <v>4.1000000000000002E-2</v>
      </c>
      <c r="U110" s="221">
        <f>ROUND(E110*T110,2)</f>
        <v>0.16</v>
      </c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 t="s">
        <v>138</v>
      </c>
      <c r="AF110" s="211"/>
      <c r="AG110" s="211"/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x14ac:dyDescent="0.25">
      <c r="A111" s="213" t="s">
        <v>127</v>
      </c>
      <c r="B111" s="219" t="s">
        <v>94</v>
      </c>
      <c r="C111" s="262" t="s">
        <v>95</v>
      </c>
      <c r="D111" s="223"/>
      <c r="E111" s="227"/>
      <c r="F111" s="230"/>
      <c r="G111" s="230">
        <f>SUMIF(AE112:AE117,"&lt;&gt;NOR",G112:G117)</f>
        <v>0</v>
      </c>
      <c r="H111" s="230"/>
      <c r="I111" s="230">
        <f>SUM(I112:I117)</f>
        <v>0</v>
      </c>
      <c r="J111" s="230"/>
      <c r="K111" s="230">
        <f>SUM(K112:K117)</f>
        <v>0</v>
      </c>
      <c r="L111" s="230"/>
      <c r="M111" s="230">
        <f>SUM(M112:M117)</f>
        <v>0</v>
      </c>
      <c r="N111" s="224"/>
      <c r="O111" s="224">
        <f>SUM(O112:O117)</f>
        <v>0.39007000000000003</v>
      </c>
      <c r="P111" s="224"/>
      <c r="Q111" s="224">
        <f>SUM(Q112:Q117)</f>
        <v>0</v>
      </c>
      <c r="R111" s="224"/>
      <c r="S111" s="224"/>
      <c r="T111" s="225"/>
      <c r="U111" s="224">
        <f>SUM(U112:U117)</f>
        <v>66.61</v>
      </c>
      <c r="AE111" t="s">
        <v>128</v>
      </c>
    </row>
    <row r="112" spans="1:60" outlineLevel="1" x14ac:dyDescent="0.25">
      <c r="A112" s="212">
        <v>86</v>
      </c>
      <c r="B112" s="218" t="s">
        <v>309</v>
      </c>
      <c r="C112" s="261" t="s">
        <v>310</v>
      </c>
      <c r="D112" s="220" t="s">
        <v>131</v>
      </c>
      <c r="E112" s="226">
        <v>248.84970000000001</v>
      </c>
      <c r="F112" s="228">
        <f>H112+J112</f>
        <v>0</v>
      </c>
      <c r="G112" s="229">
        <f>ROUND(E112*F112,2)</f>
        <v>0</v>
      </c>
      <c r="H112" s="229"/>
      <c r="I112" s="229">
        <f>ROUND(E112*H112,2)</f>
        <v>0</v>
      </c>
      <c r="J112" s="229"/>
      <c r="K112" s="229">
        <f>ROUND(E112*J112,2)</f>
        <v>0</v>
      </c>
      <c r="L112" s="229">
        <v>21</v>
      </c>
      <c r="M112" s="229">
        <f>G112*(1+L112/100)</f>
        <v>0</v>
      </c>
      <c r="N112" s="221">
        <v>7.6999999999999996E-4</v>
      </c>
      <c r="O112" s="221">
        <f>ROUND(E112*N112,5)</f>
        <v>0.19161</v>
      </c>
      <c r="P112" s="221">
        <v>0</v>
      </c>
      <c r="Q112" s="221">
        <f>ROUND(E112*P112,5)</f>
        <v>0</v>
      </c>
      <c r="R112" s="221"/>
      <c r="S112" s="221"/>
      <c r="T112" s="222">
        <v>9.9820000000000006E-2</v>
      </c>
      <c r="U112" s="221">
        <f>ROUND(E112*T112,2)</f>
        <v>24.84</v>
      </c>
      <c r="V112" s="211"/>
      <c r="W112" s="211"/>
      <c r="X112" s="211"/>
      <c r="Y112" s="211"/>
      <c r="Z112" s="211"/>
      <c r="AA112" s="211"/>
      <c r="AB112" s="211"/>
      <c r="AC112" s="211"/>
      <c r="AD112" s="211"/>
      <c r="AE112" s="211" t="s">
        <v>132</v>
      </c>
      <c r="AF112" s="211"/>
      <c r="AG112" s="211"/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5">
      <c r="A113" s="212">
        <v>87</v>
      </c>
      <c r="B113" s="218" t="s">
        <v>311</v>
      </c>
      <c r="C113" s="261" t="s">
        <v>312</v>
      </c>
      <c r="D113" s="220" t="s">
        <v>131</v>
      </c>
      <c r="E113" s="226">
        <v>248.84970000000001</v>
      </c>
      <c r="F113" s="228">
        <f>H113+J113</f>
        <v>0</v>
      </c>
      <c r="G113" s="229">
        <f>ROUND(E113*F113,2)</f>
        <v>0</v>
      </c>
      <c r="H113" s="229"/>
      <c r="I113" s="229">
        <f>ROUND(E113*H113,2)</f>
        <v>0</v>
      </c>
      <c r="J113" s="229"/>
      <c r="K113" s="229">
        <f>ROUND(E113*J113,2)</f>
        <v>0</v>
      </c>
      <c r="L113" s="229">
        <v>21</v>
      </c>
      <c r="M113" s="229">
        <f>G113*(1+L113/100)</f>
        <v>0</v>
      </c>
      <c r="N113" s="221">
        <v>1.9000000000000001E-4</v>
      </c>
      <c r="O113" s="221">
        <f>ROUND(E113*N113,5)</f>
        <v>4.7280000000000003E-2</v>
      </c>
      <c r="P113" s="221">
        <v>0</v>
      </c>
      <c r="Q113" s="221">
        <f>ROUND(E113*P113,5)</f>
        <v>0</v>
      </c>
      <c r="R113" s="221"/>
      <c r="S113" s="221"/>
      <c r="T113" s="222">
        <v>3.2480000000000002E-2</v>
      </c>
      <c r="U113" s="221">
        <f>ROUND(E113*T113,2)</f>
        <v>8.08</v>
      </c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 t="s">
        <v>138</v>
      </c>
      <c r="AF113" s="211"/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5">
      <c r="A114" s="212">
        <v>88</v>
      </c>
      <c r="B114" s="218" t="s">
        <v>313</v>
      </c>
      <c r="C114" s="261" t="s">
        <v>314</v>
      </c>
      <c r="D114" s="220" t="s">
        <v>131</v>
      </c>
      <c r="E114" s="226">
        <v>248.84970000000001</v>
      </c>
      <c r="F114" s="228">
        <f>H114+J114</f>
        <v>0</v>
      </c>
      <c r="G114" s="229">
        <f>ROUND(E114*F114,2)</f>
        <v>0</v>
      </c>
      <c r="H114" s="229"/>
      <c r="I114" s="229">
        <f>ROUND(E114*H114,2)</f>
        <v>0</v>
      </c>
      <c r="J114" s="229"/>
      <c r="K114" s="229">
        <f>ROUND(E114*J114,2)</f>
        <v>0</v>
      </c>
      <c r="L114" s="229">
        <v>21</v>
      </c>
      <c r="M114" s="229">
        <f>G114*(1+L114/100)</f>
        <v>0</v>
      </c>
      <c r="N114" s="221">
        <v>2.5000000000000001E-4</v>
      </c>
      <c r="O114" s="221">
        <f>ROUND(E114*N114,5)</f>
        <v>6.2210000000000001E-2</v>
      </c>
      <c r="P114" s="221">
        <v>0</v>
      </c>
      <c r="Q114" s="221">
        <f>ROUND(E114*P114,5)</f>
        <v>0</v>
      </c>
      <c r="R114" s="221"/>
      <c r="S114" s="221"/>
      <c r="T114" s="222">
        <v>0.10902000000000001</v>
      </c>
      <c r="U114" s="221">
        <f>ROUND(E114*T114,2)</f>
        <v>27.13</v>
      </c>
      <c r="V114" s="211"/>
      <c r="W114" s="211"/>
      <c r="X114" s="211"/>
      <c r="Y114" s="211"/>
      <c r="Z114" s="211"/>
      <c r="AA114" s="211"/>
      <c r="AB114" s="211"/>
      <c r="AC114" s="211"/>
      <c r="AD114" s="211"/>
      <c r="AE114" s="211" t="s">
        <v>138</v>
      </c>
      <c r="AF114" s="211"/>
      <c r="AG114" s="211"/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ht="20.399999999999999" outlineLevel="1" x14ac:dyDescent="0.25">
      <c r="A115" s="212">
        <v>89</v>
      </c>
      <c r="B115" s="218" t="s">
        <v>315</v>
      </c>
      <c r="C115" s="261" t="s">
        <v>316</v>
      </c>
      <c r="D115" s="220" t="s">
        <v>131</v>
      </c>
      <c r="E115" s="226">
        <v>248.84970000000001</v>
      </c>
      <c r="F115" s="228">
        <f>H115+J115</f>
        <v>0</v>
      </c>
      <c r="G115" s="229">
        <f>ROUND(E115*F115,2)</f>
        <v>0</v>
      </c>
      <c r="H115" s="229"/>
      <c r="I115" s="229">
        <f>ROUND(E115*H115,2)</f>
        <v>0</v>
      </c>
      <c r="J115" s="229"/>
      <c r="K115" s="229">
        <f>ROUND(E115*J115,2)</f>
        <v>0</v>
      </c>
      <c r="L115" s="229">
        <v>21</v>
      </c>
      <c r="M115" s="229">
        <f>G115*(1+L115/100)</f>
        <v>0</v>
      </c>
      <c r="N115" s="221">
        <v>3.5E-4</v>
      </c>
      <c r="O115" s="221">
        <f>ROUND(E115*N115,5)</f>
        <v>8.7099999999999997E-2</v>
      </c>
      <c r="P115" s="221">
        <v>0</v>
      </c>
      <c r="Q115" s="221">
        <f>ROUND(E115*P115,5)</f>
        <v>0</v>
      </c>
      <c r="R115" s="221"/>
      <c r="S115" s="221"/>
      <c r="T115" s="222">
        <v>1.35E-2</v>
      </c>
      <c r="U115" s="221">
        <f>ROUND(E115*T115,2)</f>
        <v>3.36</v>
      </c>
      <c r="V115" s="211"/>
      <c r="W115" s="211"/>
      <c r="X115" s="211"/>
      <c r="Y115" s="211"/>
      <c r="Z115" s="211"/>
      <c r="AA115" s="211"/>
      <c r="AB115" s="211"/>
      <c r="AC115" s="211"/>
      <c r="AD115" s="211"/>
      <c r="AE115" s="211" t="s">
        <v>138</v>
      </c>
      <c r="AF115" s="211"/>
      <c r="AG115" s="211"/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5">
      <c r="A116" s="212">
        <v>90</v>
      </c>
      <c r="B116" s="218" t="s">
        <v>142</v>
      </c>
      <c r="C116" s="261" t="s">
        <v>143</v>
      </c>
      <c r="D116" s="220" t="s">
        <v>131</v>
      </c>
      <c r="E116" s="226">
        <v>24.264199999999999</v>
      </c>
      <c r="F116" s="228">
        <f>H116+J116</f>
        <v>0</v>
      </c>
      <c r="G116" s="229">
        <f>ROUND(E116*F116,2)</f>
        <v>0</v>
      </c>
      <c r="H116" s="229"/>
      <c r="I116" s="229">
        <f>ROUND(E116*H116,2)</f>
        <v>0</v>
      </c>
      <c r="J116" s="229"/>
      <c r="K116" s="229">
        <f>ROUND(E116*J116,2)</f>
        <v>0</v>
      </c>
      <c r="L116" s="229">
        <v>21</v>
      </c>
      <c r="M116" s="229">
        <f>G116*(1+L116/100)</f>
        <v>0</v>
      </c>
      <c r="N116" s="221">
        <v>4.0000000000000003E-5</v>
      </c>
      <c r="O116" s="221">
        <f>ROUND(E116*N116,5)</f>
        <v>9.7000000000000005E-4</v>
      </c>
      <c r="P116" s="221">
        <v>0</v>
      </c>
      <c r="Q116" s="221">
        <f>ROUND(E116*P116,5)</f>
        <v>0</v>
      </c>
      <c r="R116" s="221"/>
      <c r="S116" s="221"/>
      <c r="T116" s="222">
        <v>7.8E-2</v>
      </c>
      <c r="U116" s="221">
        <f>ROUND(E116*T116,2)</f>
        <v>1.89</v>
      </c>
      <c r="V116" s="211"/>
      <c r="W116" s="211"/>
      <c r="X116" s="211"/>
      <c r="Y116" s="211"/>
      <c r="Z116" s="211"/>
      <c r="AA116" s="211"/>
      <c r="AB116" s="211"/>
      <c r="AC116" s="211"/>
      <c r="AD116" s="211"/>
      <c r="AE116" s="211" t="s">
        <v>138</v>
      </c>
      <c r="AF116" s="211"/>
      <c r="AG116" s="211"/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5">
      <c r="A117" s="212">
        <v>91</v>
      </c>
      <c r="B117" s="218" t="s">
        <v>317</v>
      </c>
      <c r="C117" s="261" t="s">
        <v>318</v>
      </c>
      <c r="D117" s="220" t="s">
        <v>131</v>
      </c>
      <c r="E117" s="226">
        <v>45</v>
      </c>
      <c r="F117" s="228">
        <f>H117+J117</f>
        <v>0</v>
      </c>
      <c r="G117" s="229">
        <f>ROUND(E117*F117,2)</f>
        <v>0</v>
      </c>
      <c r="H117" s="229"/>
      <c r="I117" s="229">
        <f>ROUND(E117*H117,2)</f>
        <v>0</v>
      </c>
      <c r="J117" s="229"/>
      <c r="K117" s="229">
        <f>ROUND(E117*J117,2)</f>
        <v>0</v>
      </c>
      <c r="L117" s="229">
        <v>21</v>
      </c>
      <c r="M117" s="229">
        <f>G117*(1+L117/100)</f>
        <v>0</v>
      </c>
      <c r="N117" s="221">
        <v>2.0000000000000002E-5</v>
      </c>
      <c r="O117" s="221">
        <f>ROUND(E117*N117,5)</f>
        <v>8.9999999999999998E-4</v>
      </c>
      <c r="P117" s="221">
        <v>0</v>
      </c>
      <c r="Q117" s="221">
        <f>ROUND(E117*P117,5)</f>
        <v>0</v>
      </c>
      <c r="R117" s="221"/>
      <c r="S117" s="221"/>
      <c r="T117" s="222">
        <v>2.9000000000000001E-2</v>
      </c>
      <c r="U117" s="221">
        <f>ROUND(E117*T117,2)</f>
        <v>1.31</v>
      </c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 t="s">
        <v>138</v>
      </c>
      <c r="AF117" s="211"/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x14ac:dyDescent="0.25">
      <c r="A118" s="213" t="s">
        <v>127</v>
      </c>
      <c r="B118" s="219" t="s">
        <v>96</v>
      </c>
      <c r="C118" s="262" t="s">
        <v>97</v>
      </c>
      <c r="D118" s="223"/>
      <c r="E118" s="227"/>
      <c r="F118" s="230"/>
      <c r="G118" s="230">
        <f>SUMIF(AE119:AE123,"&lt;&gt;NOR",G119:G123)</f>
        <v>0</v>
      </c>
      <c r="H118" s="230"/>
      <c r="I118" s="230">
        <f>SUM(I119:I123)</f>
        <v>0</v>
      </c>
      <c r="J118" s="230"/>
      <c r="K118" s="230">
        <f>SUM(K119:K123)</f>
        <v>0</v>
      </c>
      <c r="L118" s="230"/>
      <c r="M118" s="230">
        <f>SUM(M119:M123)</f>
        <v>0</v>
      </c>
      <c r="N118" s="224"/>
      <c r="O118" s="224">
        <f>SUM(O119:O123)</f>
        <v>5.0160000000000003E-2</v>
      </c>
      <c r="P118" s="224"/>
      <c r="Q118" s="224">
        <f>SUM(Q119:Q123)</f>
        <v>1.2</v>
      </c>
      <c r="R118" s="224"/>
      <c r="S118" s="224"/>
      <c r="T118" s="225"/>
      <c r="U118" s="224">
        <f>SUM(U119:U123)</f>
        <v>19.490000000000002</v>
      </c>
      <c r="AE118" t="s">
        <v>128</v>
      </c>
    </row>
    <row r="119" spans="1:60" outlineLevel="1" x14ac:dyDescent="0.25">
      <c r="A119" s="212">
        <v>92</v>
      </c>
      <c r="B119" s="218" t="s">
        <v>319</v>
      </c>
      <c r="C119" s="261" t="s">
        <v>320</v>
      </c>
      <c r="D119" s="220" t="s">
        <v>168</v>
      </c>
      <c r="E119" s="226">
        <v>19</v>
      </c>
      <c r="F119" s="228">
        <f>H119+J119</f>
        <v>0</v>
      </c>
      <c r="G119" s="229">
        <f>ROUND(E119*F119,2)</f>
        <v>0</v>
      </c>
      <c r="H119" s="229"/>
      <c r="I119" s="229">
        <f>ROUND(E119*H119,2)</f>
        <v>0</v>
      </c>
      <c r="J119" s="229"/>
      <c r="K119" s="229">
        <f>ROUND(E119*J119,2)</f>
        <v>0</v>
      </c>
      <c r="L119" s="229">
        <v>21</v>
      </c>
      <c r="M119" s="229">
        <f>G119*(1+L119/100)</f>
        <v>0</v>
      </c>
      <c r="N119" s="221">
        <v>0</v>
      </c>
      <c r="O119" s="221">
        <f>ROUND(E119*N119,5)</f>
        <v>0</v>
      </c>
      <c r="P119" s="221">
        <v>0</v>
      </c>
      <c r="Q119" s="221">
        <f>ROUND(E119*P119,5)</f>
        <v>0</v>
      </c>
      <c r="R119" s="221"/>
      <c r="S119" s="221"/>
      <c r="T119" s="222">
        <v>0.27600000000000002</v>
      </c>
      <c r="U119" s="221">
        <f>ROUND(E119*T119,2)</f>
        <v>5.24</v>
      </c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 t="s">
        <v>138</v>
      </c>
      <c r="AF119" s="211"/>
      <c r="AG119" s="211"/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5">
      <c r="A120" s="212">
        <v>93</v>
      </c>
      <c r="B120" s="218" t="s">
        <v>321</v>
      </c>
      <c r="C120" s="261" t="s">
        <v>322</v>
      </c>
      <c r="D120" s="220" t="s">
        <v>168</v>
      </c>
      <c r="E120" s="226">
        <v>1</v>
      </c>
      <c r="F120" s="228">
        <f>H120+J120</f>
        <v>0</v>
      </c>
      <c r="G120" s="229">
        <f>ROUND(E120*F120,2)</f>
        <v>0</v>
      </c>
      <c r="H120" s="229"/>
      <c r="I120" s="229">
        <f>ROUND(E120*H120,2)</f>
        <v>0</v>
      </c>
      <c r="J120" s="229"/>
      <c r="K120" s="229">
        <f>ROUND(E120*J120,2)</f>
        <v>0</v>
      </c>
      <c r="L120" s="229">
        <v>21</v>
      </c>
      <c r="M120" s="229">
        <f>G120*(1+L120/100)</f>
        <v>0</v>
      </c>
      <c r="N120" s="221">
        <v>0</v>
      </c>
      <c r="O120" s="221">
        <f>ROUND(E120*N120,5)</f>
        <v>0</v>
      </c>
      <c r="P120" s="221">
        <v>0</v>
      </c>
      <c r="Q120" s="221">
        <f>ROUND(E120*P120,5)</f>
        <v>0</v>
      </c>
      <c r="R120" s="221"/>
      <c r="S120" s="221"/>
      <c r="T120" s="222">
        <v>0.56999999999999995</v>
      </c>
      <c r="U120" s="221">
        <f>ROUND(E120*T120,2)</f>
        <v>0.56999999999999995</v>
      </c>
      <c r="V120" s="211"/>
      <c r="W120" s="211"/>
      <c r="X120" s="211"/>
      <c r="Y120" s="211"/>
      <c r="Z120" s="211"/>
      <c r="AA120" s="211"/>
      <c r="AB120" s="211"/>
      <c r="AC120" s="211"/>
      <c r="AD120" s="211"/>
      <c r="AE120" s="211" t="s">
        <v>138</v>
      </c>
      <c r="AF120" s="211"/>
      <c r="AG120" s="211"/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5">
      <c r="A121" s="212">
        <v>94</v>
      </c>
      <c r="B121" s="218" t="s">
        <v>323</v>
      </c>
      <c r="C121" s="261" t="s">
        <v>324</v>
      </c>
      <c r="D121" s="220" t="s">
        <v>168</v>
      </c>
      <c r="E121" s="226">
        <v>18</v>
      </c>
      <c r="F121" s="228">
        <f>H121+J121</f>
        <v>0</v>
      </c>
      <c r="G121" s="229">
        <f>ROUND(E121*F121,2)</f>
        <v>0</v>
      </c>
      <c r="H121" s="229"/>
      <c r="I121" s="229">
        <f>ROUND(E121*H121,2)</f>
        <v>0</v>
      </c>
      <c r="J121" s="229"/>
      <c r="K121" s="229">
        <f>ROUND(E121*J121,2)</f>
        <v>0</v>
      </c>
      <c r="L121" s="229">
        <v>21</v>
      </c>
      <c r="M121" s="229">
        <f>G121*(1+L121/100)</f>
        <v>0</v>
      </c>
      <c r="N121" s="221">
        <v>0</v>
      </c>
      <c r="O121" s="221">
        <f>ROUND(E121*N121,5)</f>
        <v>0</v>
      </c>
      <c r="P121" s="221">
        <v>0</v>
      </c>
      <c r="Q121" s="221">
        <f>ROUND(E121*P121,5)</f>
        <v>0</v>
      </c>
      <c r="R121" s="221"/>
      <c r="S121" s="221"/>
      <c r="T121" s="222">
        <v>0.42</v>
      </c>
      <c r="U121" s="221">
        <f>ROUND(E121*T121,2)</f>
        <v>7.56</v>
      </c>
      <c r="V121" s="211"/>
      <c r="W121" s="211"/>
      <c r="X121" s="211"/>
      <c r="Y121" s="211"/>
      <c r="Z121" s="211"/>
      <c r="AA121" s="211"/>
      <c r="AB121" s="211"/>
      <c r="AC121" s="211"/>
      <c r="AD121" s="211"/>
      <c r="AE121" s="211" t="s">
        <v>138</v>
      </c>
      <c r="AF121" s="211"/>
      <c r="AG121" s="211"/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5">
      <c r="A122" s="212">
        <v>95</v>
      </c>
      <c r="B122" s="218" t="s">
        <v>325</v>
      </c>
      <c r="C122" s="261" t="s">
        <v>326</v>
      </c>
      <c r="D122" s="220" t="s">
        <v>168</v>
      </c>
      <c r="E122" s="226">
        <v>19</v>
      </c>
      <c r="F122" s="228">
        <f>H122+J122</f>
        <v>0</v>
      </c>
      <c r="G122" s="229">
        <f>ROUND(E122*F122,2)</f>
        <v>0</v>
      </c>
      <c r="H122" s="229"/>
      <c r="I122" s="229">
        <f>ROUND(E122*H122,2)</f>
        <v>0</v>
      </c>
      <c r="J122" s="229"/>
      <c r="K122" s="229">
        <f>ROUND(E122*J122,2)</f>
        <v>0</v>
      </c>
      <c r="L122" s="229">
        <v>21</v>
      </c>
      <c r="M122" s="229">
        <f>G122*(1+L122/100)</f>
        <v>0</v>
      </c>
      <c r="N122" s="221">
        <v>2.64E-3</v>
      </c>
      <c r="O122" s="221">
        <f>ROUND(E122*N122,5)</f>
        <v>5.0160000000000003E-2</v>
      </c>
      <c r="P122" s="221">
        <v>0</v>
      </c>
      <c r="Q122" s="221">
        <f>ROUND(E122*P122,5)</f>
        <v>0</v>
      </c>
      <c r="R122" s="221"/>
      <c r="S122" s="221"/>
      <c r="T122" s="222">
        <v>0</v>
      </c>
      <c r="U122" s="221">
        <f>ROUND(E122*T122,2)</f>
        <v>0</v>
      </c>
      <c r="V122" s="211"/>
      <c r="W122" s="211"/>
      <c r="X122" s="211"/>
      <c r="Y122" s="211"/>
      <c r="Z122" s="211"/>
      <c r="AA122" s="211"/>
      <c r="AB122" s="211"/>
      <c r="AC122" s="211"/>
      <c r="AD122" s="211"/>
      <c r="AE122" s="211" t="s">
        <v>141</v>
      </c>
      <c r="AF122" s="211"/>
      <c r="AG122" s="211"/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5">
      <c r="A123" s="212">
        <v>96</v>
      </c>
      <c r="B123" s="218" t="s">
        <v>327</v>
      </c>
      <c r="C123" s="261" t="s">
        <v>328</v>
      </c>
      <c r="D123" s="220" t="s">
        <v>204</v>
      </c>
      <c r="E123" s="226">
        <v>15</v>
      </c>
      <c r="F123" s="228">
        <f>H123+J123</f>
        <v>0</v>
      </c>
      <c r="G123" s="229">
        <f>ROUND(E123*F123,2)</f>
        <v>0</v>
      </c>
      <c r="H123" s="229"/>
      <c r="I123" s="229">
        <f>ROUND(E123*H123,2)</f>
        <v>0</v>
      </c>
      <c r="J123" s="229"/>
      <c r="K123" s="229">
        <f>ROUND(E123*J123,2)</f>
        <v>0</v>
      </c>
      <c r="L123" s="229">
        <v>21</v>
      </c>
      <c r="M123" s="229">
        <f>G123*(1+L123/100)</f>
        <v>0</v>
      </c>
      <c r="N123" s="221">
        <v>0</v>
      </c>
      <c r="O123" s="221">
        <f>ROUND(E123*N123,5)</f>
        <v>0</v>
      </c>
      <c r="P123" s="221">
        <v>0.08</v>
      </c>
      <c r="Q123" s="221">
        <f>ROUND(E123*P123,5)</f>
        <v>1.2</v>
      </c>
      <c r="R123" s="221"/>
      <c r="S123" s="221"/>
      <c r="T123" s="222">
        <v>0.40799999999999997</v>
      </c>
      <c r="U123" s="221">
        <f>ROUND(E123*T123,2)</f>
        <v>6.12</v>
      </c>
      <c r="V123" s="211"/>
      <c r="W123" s="211"/>
      <c r="X123" s="211"/>
      <c r="Y123" s="211"/>
      <c r="Z123" s="211"/>
      <c r="AA123" s="211"/>
      <c r="AB123" s="211"/>
      <c r="AC123" s="211"/>
      <c r="AD123" s="211"/>
      <c r="AE123" s="211" t="s">
        <v>138</v>
      </c>
      <c r="AF123" s="211"/>
      <c r="AG123" s="211"/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x14ac:dyDescent="0.25">
      <c r="A124" s="213" t="s">
        <v>127</v>
      </c>
      <c r="B124" s="219" t="s">
        <v>98</v>
      </c>
      <c r="C124" s="262" t="s">
        <v>26</v>
      </c>
      <c r="D124" s="223"/>
      <c r="E124" s="227"/>
      <c r="F124" s="230"/>
      <c r="G124" s="230">
        <f>SUMIF(AE125:AE130,"&lt;&gt;NOR",G125:G130)</f>
        <v>0</v>
      </c>
      <c r="H124" s="230"/>
      <c r="I124" s="230">
        <f>SUM(I125:I130)</f>
        <v>0</v>
      </c>
      <c r="J124" s="230"/>
      <c r="K124" s="230">
        <f>SUM(K125:K130)</f>
        <v>0</v>
      </c>
      <c r="L124" s="230"/>
      <c r="M124" s="230">
        <f>SUM(M125:M130)</f>
        <v>0</v>
      </c>
      <c r="N124" s="224"/>
      <c r="O124" s="224">
        <f>SUM(O125:O130)</f>
        <v>0</v>
      </c>
      <c r="P124" s="224"/>
      <c r="Q124" s="224">
        <f>SUM(Q125:Q130)</f>
        <v>0</v>
      </c>
      <c r="R124" s="224"/>
      <c r="S124" s="224"/>
      <c r="T124" s="225"/>
      <c r="U124" s="224">
        <f>SUM(U125:U130)</f>
        <v>0</v>
      </c>
      <c r="AE124" t="s">
        <v>128</v>
      </c>
    </row>
    <row r="125" spans="1:60" outlineLevel="1" x14ac:dyDescent="0.25">
      <c r="A125" s="212">
        <v>97</v>
      </c>
      <c r="B125" s="218" t="s">
        <v>329</v>
      </c>
      <c r="C125" s="261" t="s">
        <v>330</v>
      </c>
      <c r="D125" s="220" t="s">
        <v>331</v>
      </c>
      <c r="E125" s="226">
        <v>1</v>
      </c>
      <c r="F125" s="228">
        <f>H125+J125</f>
        <v>0</v>
      </c>
      <c r="G125" s="229">
        <f>ROUND(E125*F125,2)</f>
        <v>0</v>
      </c>
      <c r="H125" s="229"/>
      <c r="I125" s="229">
        <f>ROUND(E125*H125,2)</f>
        <v>0</v>
      </c>
      <c r="J125" s="229"/>
      <c r="K125" s="229">
        <f>ROUND(E125*J125,2)</f>
        <v>0</v>
      </c>
      <c r="L125" s="229">
        <v>21</v>
      </c>
      <c r="M125" s="229">
        <f>G125*(1+L125/100)</f>
        <v>0</v>
      </c>
      <c r="N125" s="221">
        <v>0</v>
      </c>
      <c r="O125" s="221">
        <f>ROUND(E125*N125,5)</f>
        <v>0</v>
      </c>
      <c r="P125" s="221">
        <v>0</v>
      </c>
      <c r="Q125" s="221">
        <f>ROUND(E125*P125,5)</f>
        <v>0</v>
      </c>
      <c r="R125" s="221"/>
      <c r="S125" s="221"/>
      <c r="T125" s="222">
        <v>0</v>
      </c>
      <c r="U125" s="221">
        <f>ROUND(E125*T125,2)</f>
        <v>0</v>
      </c>
      <c r="V125" s="211"/>
      <c r="W125" s="211"/>
      <c r="X125" s="211"/>
      <c r="Y125" s="211"/>
      <c r="Z125" s="211"/>
      <c r="AA125" s="211"/>
      <c r="AB125" s="211"/>
      <c r="AC125" s="211"/>
      <c r="AD125" s="211"/>
      <c r="AE125" s="211" t="s">
        <v>138</v>
      </c>
      <c r="AF125" s="211"/>
      <c r="AG125" s="211"/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5">
      <c r="A126" s="212">
        <v>98</v>
      </c>
      <c r="B126" s="218" t="s">
        <v>332</v>
      </c>
      <c r="C126" s="261" t="s">
        <v>333</v>
      </c>
      <c r="D126" s="220" t="s">
        <v>331</v>
      </c>
      <c r="E126" s="226">
        <v>1</v>
      </c>
      <c r="F126" s="228">
        <f>H126+J126</f>
        <v>0</v>
      </c>
      <c r="G126" s="229">
        <f>ROUND(E126*F126,2)</f>
        <v>0</v>
      </c>
      <c r="H126" s="229"/>
      <c r="I126" s="229">
        <f>ROUND(E126*H126,2)</f>
        <v>0</v>
      </c>
      <c r="J126" s="229"/>
      <c r="K126" s="229">
        <f>ROUND(E126*J126,2)</f>
        <v>0</v>
      </c>
      <c r="L126" s="229">
        <v>21</v>
      </c>
      <c r="M126" s="229">
        <f>G126*(1+L126/100)</f>
        <v>0</v>
      </c>
      <c r="N126" s="221">
        <v>0</v>
      </c>
      <c r="O126" s="221">
        <f>ROUND(E126*N126,5)</f>
        <v>0</v>
      </c>
      <c r="P126" s="221">
        <v>0</v>
      </c>
      <c r="Q126" s="221">
        <f>ROUND(E126*P126,5)</f>
        <v>0</v>
      </c>
      <c r="R126" s="221"/>
      <c r="S126" s="221"/>
      <c r="T126" s="222">
        <v>0</v>
      </c>
      <c r="U126" s="221">
        <f>ROUND(E126*T126,2)</f>
        <v>0</v>
      </c>
      <c r="V126" s="211"/>
      <c r="W126" s="211"/>
      <c r="X126" s="211"/>
      <c r="Y126" s="211"/>
      <c r="Z126" s="211"/>
      <c r="AA126" s="211"/>
      <c r="AB126" s="211"/>
      <c r="AC126" s="211"/>
      <c r="AD126" s="211"/>
      <c r="AE126" s="211" t="s">
        <v>138</v>
      </c>
      <c r="AF126" s="211"/>
      <c r="AG126" s="211"/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5">
      <c r="A127" s="212">
        <v>99</v>
      </c>
      <c r="B127" s="218" t="s">
        <v>334</v>
      </c>
      <c r="C127" s="261" t="s">
        <v>335</v>
      </c>
      <c r="D127" s="220" t="s">
        <v>331</v>
      </c>
      <c r="E127" s="226">
        <v>1</v>
      </c>
      <c r="F127" s="228">
        <f>H127+J127</f>
        <v>0</v>
      </c>
      <c r="G127" s="229">
        <f>ROUND(E127*F127,2)</f>
        <v>0</v>
      </c>
      <c r="H127" s="229"/>
      <c r="I127" s="229">
        <f>ROUND(E127*H127,2)</f>
        <v>0</v>
      </c>
      <c r="J127" s="229"/>
      <c r="K127" s="229">
        <f>ROUND(E127*J127,2)</f>
        <v>0</v>
      </c>
      <c r="L127" s="229">
        <v>21</v>
      </c>
      <c r="M127" s="229">
        <f>G127*(1+L127/100)</f>
        <v>0</v>
      </c>
      <c r="N127" s="221">
        <v>0</v>
      </c>
      <c r="O127" s="221">
        <f>ROUND(E127*N127,5)</f>
        <v>0</v>
      </c>
      <c r="P127" s="221">
        <v>0</v>
      </c>
      <c r="Q127" s="221">
        <f>ROUND(E127*P127,5)</f>
        <v>0</v>
      </c>
      <c r="R127" s="221"/>
      <c r="S127" s="221"/>
      <c r="T127" s="222">
        <v>0</v>
      </c>
      <c r="U127" s="221">
        <f>ROUND(E127*T127,2)</f>
        <v>0</v>
      </c>
      <c r="V127" s="211"/>
      <c r="W127" s="211"/>
      <c r="X127" s="211"/>
      <c r="Y127" s="211"/>
      <c r="Z127" s="211"/>
      <c r="AA127" s="211"/>
      <c r="AB127" s="211"/>
      <c r="AC127" s="211"/>
      <c r="AD127" s="211"/>
      <c r="AE127" s="211" t="s">
        <v>138</v>
      </c>
      <c r="AF127" s="211"/>
      <c r="AG127" s="211"/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5">
      <c r="A128" s="212">
        <v>100</v>
      </c>
      <c r="B128" s="218" t="s">
        <v>336</v>
      </c>
      <c r="C128" s="261" t="s">
        <v>337</v>
      </c>
      <c r="D128" s="220" t="s">
        <v>331</v>
      </c>
      <c r="E128" s="226">
        <v>1</v>
      </c>
      <c r="F128" s="228">
        <f>H128+J128</f>
        <v>0</v>
      </c>
      <c r="G128" s="229">
        <f>ROUND(E128*F128,2)</f>
        <v>0</v>
      </c>
      <c r="H128" s="229"/>
      <c r="I128" s="229">
        <f>ROUND(E128*H128,2)</f>
        <v>0</v>
      </c>
      <c r="J128" s="229"/>
      <c r="K128" s="229">
        <f>ROUND(E128*J128,2)</f>
        <v>0</v>
      </c>
      <c r="L128" s="229">
        <v>21</v>
      </c>
      <c r="M128" s="229">
        <f>G128*(1+L128/100)</f>
        <v>0</v>
      </c>
      <c r="N128" s="221">
        <v>0</v>
      </c>
      <c r="O128" s="221">
        <f>ROUND(E128*N128,5)</f>
        <v>0</v>
      </c>
      <c r="P128" s="221">
        <v>0</v>
      </c>
      <c r="Q128" s="221">
        <f>ROUND(E128*P128,5)</f>
        <v>0</v>
      </c>
      <c r="R128" s="221"/>
      <c r="S128" s="221"/>
      <c r="T128" s="222">
        <v>0</v>
      </c>
      <c r="U128" s="221">
        <f>ROUND(E128*T128,2)</f>
        <v>0</v>
      </c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1" t="s">
        <v>138</v>
      </c>
      <c r="AF128" s="211"/>
      <c r="AG128" s="211"/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5">
      <c r="A129" s="212">
        <v>101</v>
      </c>
      <c r="B129" s="218" t="s">
        <v>338</v>
      </c>
      <c r="C129" s="261" t="s">
        <v>339</v>
      </c>
      <c r="D129" s="220" t="s">
        <v>331</v>
      </c>
      <c r="E129" s="226">
        <v>1</v>
      </c>
      <c r="F129" s="228">
        <f>H129+J129</f>
        <v>0</v>
      </c>
      <c r="G129" s="229">
        <f>ROUND(E129*F129,2)</f>
        <v>0</v>
      </c>
      <c r="H129" s="229"/>
      <c r="I129" s="229">
        <f>ROUND(E129*H129,2)</f>
        <v>0</v>
      </c>
      <c r="J129" s="229"/>
      <c r="K129" s="229">
        <f>ROUND(E129*J129,2)</f>
        <v>0</v>
      </c>
      <c r="L129" s="229">
        <v>21</v>
      </c>
      <c r="M129" s="229">
        <f>G129*(1+L129/100)</f>
        <v>0</v>
      </c>
      <c r="N129" s="221">
        <v>0</v>
      </c>
      <c r="O129" s="221">
        <f>ROUND(E129*N129,5)</f>
        <v>0</v>
      </c>
      <c r="P129" s="221">
        <v>0</v>
      </c>
      <c r="Q129" s="221">
        <f>ROUND(E129*P129,5)</f>
        <v>0</v>
      </c>
      <c r="R129" s="221"/>
      <c r="S129" s="221"/>
      <c r="T129" s="222">
        <v>0</v>
      </c>
      <c r="U129" s="221">
        <f>ROUND(E129*T129,2)</f>
        <v>0</v>
      </c>
      <c r="V129" s="211"/>
      <c r="W129" s="211"/>
      <c r="X129" s="211"/>
      <c r="Y129" s="211"/>
      <c r="Z129" s="211"/>
      <c r="AA129" s="211"/>
      <c r="AB129" s="211"/>
      <c r="AC129" s="211"/>
      <c r="AD129" s="211"/>
      <c r="AE129" s="211" t="s">
        <v>138</v>
      </c>
      <c r="AF129" s="211"/>
      <c r="AG129" s="211"/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5">
      <c r="A130" s="212">
        <v>102</v>
      </c>
      <c r="B130" s="218" t="s">
        <v>340</v>
      </c>
      <c r="C130" s="261" t="s">
        <v>341</v>
      </c>
      <c r="D130" s="220" t="s">
        <v>331</v>
      </c>
      <c r="E130" s="226">
        <v>1</v>
      </c>
      <c r="F130" s="228">
        <f>H130+J130</f>
        <v>0</v>
      </c>
      <c r="G130" s="229">
        <f>ROUND(E130*F130,2)</f>
        <v>0</v>
      </c>
      <c r="H130" s="229"/>
      <c r="I130" s="229">
        <f>ROUND(E130*H130,2)</f>
        <v>0</v>
      </c>
      <c r="J130" s="229"/>
      <c r="K130" s="229">
        <f>ROUND(E130*J130,2)</f>
        <v>0</v>
      </c>
      <c r="L130" s="229">
        <v>21</v>
      </c>
      <c r="M130" s="229">
        <f>G130*(1+L130/100)</f>
        <v>0</v>
      </c>
      <c r="N130" s="221">
        <v>0</v>
      </c>
      <c r="O130" s="221">
        <f>ROUND(E130*N130,5)</f>
        <v>0</v>
      </c>
      <c r="P130" s="221">
        <v>0</v>
      </c>
      <c r="Q130" s="221">
        <f>ROUND(E130*P130,5)</f>
        <v>0</v>
      </c>
      <c r="R130" s="221"/>
      <c r="S130" s="221"/>
      <c r="T130" s="222">
        <v>0</v>
      </c>
      <c r="U130" s="221">
        <f>ROUND(E130*T130,2)</f>
        <v>0</v>
      </c>
      <c r="V130" s="211"/>
      <c r="W130" s="211"/>
      <c r="X130" s="211"/>
      <c r="Y130" s="211"/>
      <c r="Z130" s="211"/>
      <c r="AA130" s="211"/>
      <c r="AB130" s="211"/>
      <c r="AC130" s="211"/>
      <c r="AD130" s="211"/>
      <c r="AE130" s="211" t="s">
        <v>138</v>
      </c>
      <c r="AF130" s="211"/>
      <c r="AG130" s="211"/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x14ac:dyDescent="0.25">
      <c r="A131" s="213" t="s">
        <v>127</v>
      </c>
      <c r="B131" s="219" t="s">
        <v>99</v>
      </c>
      <c r="C131" s="262" t="s">
        <v>100</v>
      </c>
      <c r="D131" s="223"/>
      <c r="E131" s="227"/>
      <c r="F131" s="230"/>
      <c r="G131" s="230">
        <f>SUMIF(AE132:AE132,"&lt;&gt;NOR",G132:G132)</f>
        <v>0</v>
      </c>
      <c r="H131" s="230"/>
      <c r="I131" s="230">
        <f>SUM(I132:I132)</f>
        <v>0</v>
      </c>
      <c r="J131" s="230"/>
      <c r="K131" s="230">
        <f>SUM(K132:K132)</f>
        <v>0</v>
      </c>
      <c r="L131" s="230"/>
      <c r="M131" s="230">
        <f>SUM(M132:M132)</f>
        <v>0</v>
      </c>
      <c r="N131" s="224"/>
      <c r="O131" s="224">
        <f>SUM(O132:O132)</f>
        <v>0</v>
      </c>
      <c r="P131" s="224"/>
      <c r="Q131" s="224">
        <f>SUM(Q132:Q132)</f>
        <v>3.76</v>
      </c>
      <c r="R131" s="224"/>
      <c r="S131" s="224"/>
      <c r="T131" s="225"/>
      <c r="U131" s="224">
        <f>SUM(U132:U132)</f>
        <v>19.18</v>
      </c>
      <c r="AE131" t="s">
        <v>128</v>
      </c>
    </row>
    <row r="132" spans="1:60" outlineLevel="1" x14ac:dyDescent="0.25">
      <c r="A132" s="239">
        <v>103</v>
      </c>
      <c r="B132" s="240" t="s">
        <v>342</v>
      </c>
      <c r="C132" s="263" t="s">
        <v>343</v>
      </c>
      <c r="D132" s="241" t="s">
        <v>204</v>
      </c>
      <c r="E132" s="242">
        <v>47</v>
      </c>
      <c r="F132" s="243">
        <f>H132+J132</f>
        <v>0</v>
      </c>
      <c r="G132" s="244">
        <f>ROUND(E132*F132,2)</f>
        <v>0</v>
      </c>
      <c r="H132" s="244"/>
      <c r="I132" s="244">
        <f>ROUND(E132*H132,2)</f>
        <v>0</v>
      </c>
      <c r="J132" s="244"/>
      <c r="K132" s="244">
        <f>ROUND(E132*J132,2)</f>
        <v>0</v>
      </c>
      <c r="L132" s="244">
        <v>21</v>
      </c>
      <c r="M132" s="244">
        <f>G132*(1+L132/100)</f>
        <v>0</v>
      </c>
      <c r="N132" s="245">
        <v>0</v>
      </c>
      <c r="O132" s="245">
        <f>ROUND(E132*N132,5)</f>
        <v>0</v>
      </c>
      <c r="P132" s="245">
        <v>0.08</v>
      </c>
      <c r="Q132" s="245">
        <f>ROUND(E132*P132,5)</f>
        <v>3.76</v>
      </c>
      <c r="R132" s="245"/>
      <c r="S132" s="245"/>
      <c r="T132" s="246">
        <v>0.40799999999999997</v>
      </c>
      <c r="U132" s="245">
        <f>ROUND(E132*T132,2)</f>
        <v>19.18</v>
      </c>
      <c r="V132" s="211"/>
      <c r="W132" s="211"/>
      <c r="X132" s="211"/>
      <c r="Y132" s="211"/>
      <c r="Z132" s="211"/>
      <c r="AA132" s="211"/>
      <c r="AB132" s="211"/>
      <c r="AC132" s="211"/>
      <c r="AD132" s="211"/>
      <c r="AE132" s="211" t="s">
        <v>138</v>
      </c>
      <c r="AF132" s="211"/>
      <c r="AG132" s="211"/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x14ac:dyDescent="0.25">
      <c r="A133" s="6"/>
      <c r="B133" s="7" t="s">
        <v>344</v>
      </c>
      <c r="C133" s="264" t="s">
        <v>344</v>
      </c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AC133">
        <v>15</v>
      </c>
      <c r="AD133">
        <v>21</v>
      </c>
    </row>
    <row r="134" spans="1:60" x14ac:dyDescent="0.25">
      <c r="A134" s="247"/>
      <c r="B134" s="248" t="s">
        <v>28</v>
      </c>
      <c r="C134" s="265" t="s">
        <v>344</v>
      </c>
      <c r="D134" s="249"/>
      <c r="E134" s="249"/>
      <c r="F134" s="249"/>
      <c r="G134" s="260">
        <f>G8+G10+G14+G25+G28+G32+G35+G40+G44+G58+G60+G65+G72+G81+G84+G90+G101+G109+G111+G118+G124+G131</f>
        <v>0</v>
      </c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AC134">
        <f>SUMIF(L7:L132,AC133,G7:G132)</f>
        <v>0</v>
      </c>
      <c r="AD134">
        <f>SUMIF(L7:L132,AD133,G7:G132)</f>
        <v>0</v>
      </c>
      <c r="AE134" t="s">
        <v>345</v>
      </c>
    </row>
    <row r="135" spans="1:60" x14ac:dyDescent="0.25">
      <c r="A135" s="6"/>
      <c r="B135" s="7" t="s">
        <v>344</v>
      </c>
      <c r="C135" s="264" t="s">
        <v>344</v>
      </c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</row>
    <row r="136" spans="1:60" x14ac:dyDescent="0.25">
      <c r="A136" s="6"/>
      <c r="B136" s="7" t="s">
        <v>344</v>
      </c>
      <c r="C136" s="264" t="s">
        <v>344</v>
      </c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</row>
    <row r="137" spans="1:60" x14ac:dyDescent="0.25">
      <c r="A137" s="250" t="s">
        <v>346</v>
      </c>
      <c r="B137" s="250"/>
      <c r="C137" s="26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</row>
    <row r="138" spans="1:60" x14ac:dyDescent="0.25">
      <c r="A138" s="251"/>
      <c r="B138" s="252"/>
      <c r="C138" s="267"/>
      <c r="D138" s="252"/>
      <c r="E138" s="252"/>
      <c r="F138" s="252"/>
      <c r="G138" s="253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AE138" t="s">
        <v>347</v>
      </c>
    </row>
    <row r="139" spans="1:60" x14ac:dyDescent="0.25">
      <c r="A139" s="254"/>
      <c r="B139" s="255"/>
      <c r="C139" s="268"/>
      <c r="D139" s="255"/>
      <c r="E139" s="255"/>
      <c r="F139" s="255"/>
      <c r="G139" s="25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</row>
    <row r="140" spans="1:60" x14ac:dyDescent="0.25">
      <c r="A140" s="254"/>
      <c r="B140" s="255"/>
      <c r="C140" s="268"/>
      <c r="D140" s="255"/>
      <c r="E140" s="255"/>
      <c r="F140" s="255"/>
      <c r="G140" s="25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</row>
    <row r="141" spans="1:60" x14ac:dyDescent="0.25">
      <c r="A141" s="254"/>
      <c r="B141" s="255"/>
      <c r="C141" s="268"/>
      <c r="D141" s="255"/>
      <c r="E141" s="255"/>
      <c r="F141" s="255"/>
      <c r="G141" s="25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</row>
    <row r="142" spans="1:60" x14ac:dyDescent="0.25">
      <c r="A142" s="257"/>
      <c r="B142" s="258"/>
      <c r="C142" s="269"/>
      <c r="D142" s="258"/>
      <c r="E142" s="258"/>
      <c r="F142" s="258"/>
      <c r="G142" s="259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</row>
    <row r="143" spans="1:60" x14ac:dyDescent="0.25">
      <c r="A143" s="6"/>
      <c r="B143" s="7" t="s">
        <v>344</v>
      </c>
      <c r="C143" s="264" t="s">
        <v>344</v>
      </c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</row>
    <row r="144" spans="1:60" x14ac:dyDescent="0.25">
      <c r="C144" s="270"/>
      <c r="AE144" t="s">
        <v>348</v>
      </c>
    </row>
  </sheetData>
  <sheetProtection algorithmName="SHA-512" hashValue="Jca5r70zdeZyuX9bgzUrMrAa/McNFMSsmiIrMYCK2zwP2ZwX+QtxmIZo1LbA7oh01LmBZViQvaMaxE3qKtWWoQ==" saltValue="WFv12nXx4fEw+q1+5UIImA==" spinCount="100000" sheet="1" objects="1" scenarios="1"/>
  <mergeCells count="6">
    <mergeCell ref="A1:G1"/>
    <mergeCell ref="C2:G2"/>
    <mergeCell ref="C3:G3"/>
    <mergeCell ref="C4:G4"/>
    <mergeCell ref="A137:C137"/>
    <mergeCell ref="A138:G142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2014-02-28T09:52:57Z</cp:lastPrinted>
  <dcterms:created xsi:type="dcterms:W3CDTF">2009-04-08T07:15:50Z</dcterms:created>
  <dcterms:modified xsi:type="dcterms:W3CDTF">2024-02-21T17:17:42Z</dcterms:modified>
</cp:coreProperties>
</file>